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tkova\Documents\NIDV\Šablony II výzva\"/>
    </mc:Choice>
  </mc:AlternateContent>
  <workbookProtection workbookAlgorithmName="SHA-512" workbookHashValue="sTkeBIPVa74cC4W6IbyZFaMJZ2E8DUeAWRx9utNB552Y+CPY7ago9YaUwwemmgRklx1Oq3zPtV1v8wZn7kDP5A==" workbookSaltValue="tbp4n85Nvna1WvQFmaOP1w==" workbookSpinCount="100000" lockStructure="1"/>
  <bookViews>
    <workbookView xWindow="0" yWindow="0" windowWidth="24240" windowHeight="11750" tabRatio="703" activeTab="8"/>
  </bookViews>
  <sheets>
    <sheet name="Úvodní strana" sheetId="12" r:id="rId1"/>
    <sheet name="Souhrn indikátorů" sheetId="28" r:id="rId2"/>
    <sheet name="MŠ" sheetId="22" r:id="rId3"/>
    <sheet name="ZŠ" sheetId="23" r:id="rId4"/>
    <sheet name="ŠD" sheetId="24" r:id="rId5"/>
    <sheet name="ŠK" sheetId="25" r:id="rId6"/>
    <sheet name="SVČ" sheetId="26" r:id="rId7"/>
    <sheet name="ZUŠ" sheetId="27" r:id="rId8"/>
    <sheet name="Seznam osob pro ind. 6 00 00" sheetId="32" r:id="rId9"/>
    <sheet name="Informace_krácení šablon" sheetId="34" r:id="rId10"/>
    <sheet name="Krácení šablon" sheetId="35" r:id="rId11"/>
    <sheet name="SKRÝT!!  Pomocné" sheetId="31" state="hidden" r:id="rId12"/>
    <sheet name="data" sheetId="29" state="hidden" r:id="rId13"/>
  </sheets>
  <definedNames>
    <definedName name="ICT">data!$A$2:$A$5</definedName>
    <definedName name="MŠ">'SKRÝT!!  Pomocné'!$H$2:$H$17</definedName>
    <definedName name="_xlnm.Print_Area" localSheetId="0">'Úvodní strana'!$B$2:$P$43</definedName>
    <definedName name="SVČ">'SKRÝT!!  Pomocné'!$L$2:$L$35</definedName>
    <definedName name="ŠD">'SKRÝT!!  Pomocné'!$J$2:$J$34</definedName>
    <definedName name="ŠK">'SKRÝT!!  Pomocné'!$K$2:$K$34</definedName>
    <definedName name="TypSubjektu">'SKRÝT!!  Pomocné'!$G$2:$G$7</definedName>
    <definedName name="ZŠ">'SKRÝT!!  Pomocné'!$I$2:$I$33</definedName>
    <definedName name="ZUŠ">'SKRÝT!!  Pomocné'!$M$2:$M$29</definedName>
  </definedNames>
  <calcPr calcId="162913"/>
</workbook>
</file>

<file path=xl/calcChain.xml><?xml version="1.0" encoding="utf-8"?>
<calcChain xmlns="http://schemas.openxmlformats.org/spreadsheetml/2006/main">
  <c r="I6" i="32" l="1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I54" i="32"/>
  <c r="I55" i="32"/>
  <c r="I56" i="32"/>
  <c r="I57" i="32"/>
  <c r="I58" i="32"/>
  <c r="I59" i="32"/>
  <c r="I60" i="32"/>
  <c r="I61" i="32"/>
  <c r="I62" i="32"/>
  <c r="I63" i="32"/>
  <c r="I64" i="32"/>
  <c r="I65" i="32"/>
  <c r="I66" i="32"/>
  <c r="I67" i="32"/>
  <c r="I68" i="32"/>
  <c r="I69" i="32"/>
  <c r="I70" i="32"/>
  <c r="I71" i="32"/>
  <c r="I72" i="32"/>
  <c r="I73" i="32"/>
  <c r="I74" i="32"/>
  <c r="I75" i="32"/>
  <c r="I76" i="32"/>
  <c r="I77" i="32"/>
  <c r="I78" i="32"/>
  <c r="I79" i="32"/>
  <c r="I80" i="32"/>
  <c r="I81" i="32"/>
  <c r="I82" i="32"/>
  <c r="I83" i="32"/>
  <c r="I84" i="32"/>
  <c r="I85" i="32"/>
  <c r="I86" i="32"/>
  <c r="I87" i="32"/>
  <c r="I88" i="32"/>
  <c r="I89" i="32"/>
  <c r="I90" i="32"/>
  <c r="I91" i="32"/>
  <c r="I92" i="32"/>
  <c r="I93" i="32"/>
  <c r="I94" i="32"/>
  <c r="I95" i="32"/>
  <c r="I96" i="32"/>
  <c r="I97" i="32"/>
  <c r="I98" i="32"/>
  <c r="I99" i="32"/>
  <c r="I100" i="32"/>
  <c r="I101" i="32"/>
  <c r="I102" i="32"/>
  <c r="I103" i="32"/>
  <c r="I104" i="32"/>
  <c r="I105" i="32"/>
  <c r="I106" i="32"/>
  <c r="I107" i="32"/>
  <c r="I108" i="32"/>
  <c r="I109" i="32"/>
  <c r="I110" i="32"/>
  <c r="I111" i="32"/>
  <c r="I112" i="32"/>
  <c r="I113" i="32"/>
  <c r="I114" i="32"/>
  <c r="I115" i="32"/>
  <c r="I116" i="32"/>
  <c r="I117" i="32"/>
  <c r="I118" i="32"/>
  <c r="I119" i="32"/>
  <c r="I120" i="32"/>
  <c r="I121" i="32"/>
  <c r="I122" i="32"/>
  <c r="I123" i="32"/>
  <c r="I124" i="32"/>
  <c r="I125" i="32"/>
  <c r="I126" i="32"/>
  <c r="I127" i="32"/>
  <c r="I128" i="32"/>
  <c r="I129" i="32"/>
  <c r="I130" i="32"/>
  <c r="I131" i="32"/>
  <c r="I132" i="32"/>
  <c r="I133" i="32"/>
  <c r="I134" i="32"/>
  <c r="I135" i="32"/>
  <c r="I136" i="32"/>
  <c r="I137" i="32"/>
  <c r="I138" i="32"/>
  <c r="I139" i="32"/>
  <c r="I140" i="32"/>
  <c r="I141" i="32"/>
  <c r="I142" i="32"/>
  <c r="I143" i="32"/>
  <c r="I144" i="32"/>
  <c r="I145" i="32"/>
  <c r="I146" i="32"/>
  <c r="I147" i="32"/>
  <c r="I148" i="32"/>
  <c r="I149" i="32"/>
  <c r="I150" i="32"/>
  <c r="I151" i="32"/>
  <c r="I152" i="32"/>
  <c r="I153" i="32"/>
  <c r="I154" i="32"/>
  <c r="I155" i="32"/>
  <c r="I156" i="32"/>
  <c r="I157" i="32"/>
  <c r="I158" i="32"/>
  <c r="I159" i="32"/>
  <c r="I160" i="32"/>
  <c r="I161" i="32"/>
  <c r="I162" i="32"/>
  <c r="I163" i="32"/>
  <c r="I164" i="32"/>
  <c r="I165" i="32"/>
  <c r="I166" i="32"/>
  <c r="I167" i="32"/>
  <c r="I168" i="32"/>
  <c r="I169" i="32"/>
  <c r="I170" i="32"/>
  <c r="I171" i="32"/>
  <c r="I172" i="32"/>
  <c r="I173" i="32"/>
  <c r="I174" i="32"/>
  <c r="I175" i="32"/>
  <c r="I176" i="32"/>
  <c r="I177" i="32"/>
  <c r="I178" i="32"/>
  <c r="I179" i="32"/>
  <c r="I180" i="32"/>
  <c r="I181" i="32"/>
  <c r="I182" i="32"/>
  <c r="I183" i="32"/>
  <c r="I184" i="32"/>
  <c r="I185" i="32"/>
  <c r="I186" i="32"/>
  <c r="I187" i="32"/>
  <c r="I188" i="32"/>
  <c r="I189" i="32"/>
  <c r="I190" i="32"/>
  <c r="I191" i="32"/>
  <c r="I192" i="32"/>
  <c r="I193" i="32"/>
  <c r="I194" i="32"/>
  <c r="I195" i="32"/>
  <c r="I196" i="32"/>
  <c r="I197" i="32"/>
  <c r="I198" i="32"/>
  <c r="I199" i="32"/>
  <c r="I200" i="32"/>
  <c r="I201" i="32"/>
  <c r="I202" i="32"/>
  <c r="I203" i="32"/>
  <c r="I204" i="32"/>
  <c r="I205" i="32"/>
  <c r="I206" i="32"/>
  <c r="I207" i="32"/>
  <c r="I208" i="32"/>
  <c r="I209" i="32"/>
  <c r="I210" i="32"/>
  <c r="I211" i="32"/>
  <c r="I212" i="32"/>
  <c r="I213" i="32"/>
  <c r="I214" i="32"/>
  <c r="I215" i="32"/>
  <c r="I216" i="32"/>
  <c r="I217" i="32"/>
  <c r="I218" i="32"/>
  <c r="I219" i="32"/>
  <c r="I220" i="32"/>
  <c r="I221" i="32"/>
  <c r="I222" i="32"/>
  <c r="I223" i="32"/>
  <c r="I224" i="32"/>
  <c r="I225" i="32"/>
  <c r="I226" i="32"/>
  <c r="I227" i="32"/>
  <c r="I228" i="32"/>
  <c r="I229" i="32"/>
  <c r="I230" i="32"/>
  <c r="I231" i="32"/>
  <c r="I232" i="32"/>
  <c r="I233" i="32"/>
  <c r="I234" i="32"/>
  <c r="I235" i="32"/>
  <c r="I236" i="32"/>
  <c r="I237" i="32"/>
  <c r="I238" i="32"/>
  <c r="I239" i="32"/>
  <c r="I240" i="32"/>
  <c r="I241" i="32"/>
  <c r="I242" i="32"/>
  <c r="I243" i="32"/>
  <c r="I244" i="32"/>
  <c r="I245" i="32"/>
  <c r="I246" i="32"/>
  <c r="I247" i="32"/>
  <c r="I248" i="32"/>
  <c r="I249" i="32"/>
  <c r="I250" i="32"/>
  <c r="I251" i="32"/>
  <c r="I252" i="32"/>
  <c r="I253" i="32"/>
  <c r="I254" i="32"/>
  <c r="I255" i="32"/>
  <c r="I256" i="32"/>
  <c r="I257" i="32"/>
  <c r="I258" i="32"/>
  <c r="I259" i="32"/>
  <c r="I260" i="32"/>
  <c r="I261" i="32"/>
  <c r="I262" i="32"/>
  <c r="I263" i="32"/>
  <c r="I264" i="32"/>
  <c r="I265" i="32"/>
  <c r="I266" i="32"/>
  <c r="I267" i="32"/>
  <c r="I268" i="32"/>
  <c r="I269" i="32"/>
  <c r="I270" i="32"/>
  <c r="I271" i="32"/>
  <c r="I272" i="32"/>
  <c r="I273" i="32"/>
  <c r="I274" i="32"/>
  <c r="I275" i="32"/>
  <c r="I276" i="32"/>
  <c r="I277" i="32"/>
  <c r="I278" i="32"/>
  <c r="I279" i="32"/>
  <c r="I280" i="32"/>
  <c r="I281" i="32"/>
  <c r="I282" i="32"/>
  <c r="I283" i="32"/>
  <c r="I284" i="32"/>
  <c r="I285" i="32"/>
  <c r="I286" i="32"/>
  <c r="I287" i="32"/>
  <c r="I288" i="32"/>
  <c r="I289" i="32"/>
  <c r="I290" i="32"/>
  <c r="I291" i="32"/>
  <c r="I292" i="32"/>
  <c r="I293" i="32"/>
  <c r="I294" i="32"/>
  <c r="I295" i="32"/>
  <c r="I296" i="32"/>
  <c r="I297" i="32"/>
  <c r="I298" i="32"/>
  <c r="I299" i="32"/>
  <c r="I300" i="32"/>
  <c r="I301" i="32"/>
  <c r="I302" i="32"/>
  <c r="I303" i="32"/>
  <c r="I304" i="32"/>
  <c r="I5" i="32"/>
  <c r="K12" i="27" l="1"/>
  <c r="K14" i="27"/>
  <c r="K16" i="27"/>
  <c r="K14" i="26"/>
  <c r="K12" i="26"/>
  <c r="K16" i="26"/>
  <c r="K14" i="25"/>
  <c r="K12" i="25"/>
  <c r="K20" i="23"/>
  <c r="K14" i="24"/>
  <c r="K12" i="24"/>
  <c r="K16" i="23"/>
  <c r="K18" i="23"/>
  <c r="K18" i="22"/>
  <c r="K16" i="22"/>
  <c r="H5" i="32"/>
  <c r="F3" i="35"/>
  <c r="F4" i="35"/>
  <c r="I4" i="35"/>
  <c r="I5" i="35"/>
  <c r="I6" i="35"/>
  <c r="I7" i="35"/>
  <c r="I8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48" i="35"/>
  <c r="I49" i="35"/>
  <c r="I50" i="35"/>
  <c r="I51" i="35"/>
  <c r="I52" i="35"/>
  <c r="I53" i="35"/>
  <c r="I54" i="35"/>
  <c r="I55" i="35"/>
  <c r="I56" i="35"/>
  <c r="I57" i="35"/>
  <c r="I58" i="35"/>
  <c r="I59" i="35"/>
  <c r="I60" i="35"/>
  <c r="I61" i="35"/>
  <c r="I62" i="35"/>
  <c r="I63" i="35"/>
  <c r="I64" i="35"/>
  <c r="I65" i="35"/>
  <c r="I66" i="35"/>
  <c r="I67" i="35"/>
  <c r="I68" i="35"/>
  <c r="I69" i="35"/>
  <c r="I70" i="35"/>
  <c r="I71" i="35"/>
  <c r="I72" i="35"/>
  <c r="I73" i="35"/>
  <c r="I74" i="35"/>
  <c r="I75" i="35"/>
  <c r="I76" i="35"/>
  <c r="I77" i="35"/>
  <c r="I78" i="35"/>
  <c r="I79" i="35"/>
  <c r="I80" i="35"/>
  <c r="I81" i="35"/>
  <c r="I82" i="35"/>
  <c r="I83" i="35"/>
  <c r="I84" i="35"/>
  <c r="I85" i="35"/>
  <c r="I86" i="35"/>
  <c r="I87" i="35"/>
  <c r="I88" i="35"/>
  <c r="I89" i="35"/>
  <c r="I90" i="35"/>
  <c r="I91" i="35"/>
  <c r="I92" i="35"/>
  <c r="I93" i="35"/>
  <c r="I94" i="35"/>
  <c r="I95" i="35"/>
  <c r="I96" i="35"/>
  <c r="I97" i="35"/>
  <c r="I98" i="35"/>
  <c r="I99" i="35"/>
  <c r="I100" i="35"/>
  <c r="I101" i="35"/>
  <c r="I102" i="35"/>
  <c r="I103" i="35"/>
  <c r="I104" i="35"/>
  <c r="I105" i="35"/>
  <c r="I106" i="35"/>
  <c r="I107" i="35"/>
  <c r="I108" i="35"/>
  <c r="I109" i="35"/>
  <c r="I110" i="35"/>
  <c r="I111" i="35"/>
  <c r="I112" i="35"/>
  <c r="I113" i="35"/>
  <c r="I114" i="35"/>
  <c r="I115" i="35"/>
  <c r="I116" i="35"/>
  <c r="I117" i="35"/>
  <c r="I118" i="35"/>
  <c r="I119" i="35"/>
  <c r="I120" i="35"/>
  <c r="I121" i="35"/>
  <c r="I122" i="35"/>
  <c r="I123" i="35"/>
  <c r="I124" i="35"/>
  <c r="I125" i="35"/>
  <c r="I126" i="35"/>
  <c r="I127" i="35"/>
  <c r="I128" i="35"/>
  <c r="I129" i="35"/>
  <c r="I130" i="35"/>
  <c r="I131" i="35"/>
  <c r="I132" i="35"/>
  <c r="I133" i="35"/>
  <c r="I134" i="35"/>
  <c r="I135" i="35"/>
  <c r="I136" i="35"/>
  <c r="I137" i="35"/>
  <c r="I138" i="35"/>
  <c r="I139" i="35"/>
  <c r="I140" i="35"/>
  <c r="I141" i="35"/>
  <c r="I142" i="35"/>
  <c r="I143" i="35"/>
  <c r="I144" i="35"/>
  <c r="I145" i="35"/>
  <c r="I146" i="35"/>
  <c r="I147" i="35"/>
  <c r="I148" i="35"/>
  <c r="I149" i="35"/>
  <c r="I150" i="35"/>
  <c r="I151" i="35"/>
  <c r="I152" i="35"/>
  <c r="I153" i="35"/>
  <c r="I154" i="35"/>
  <c r="I155" i="35"/>
  <c r="I156" i="35"/>
  <c r="I157" i="35"/>
  <c r="I158" i="35"/>
  <c r="I159" i="35"/>
  <c r="I160" i="35"/>
  <c r="I161" i="35"/>
  <c r="I162" i="35"/>
  <c r="I163" i="35"/>
  <c r="I164" i="35"/>
  <c r="I165" i="35"/>
  <c r="I166" i="35"/>
  <c r="I167" i="35"/>
  <c r="I168" i="35"/>
  <c r="I169" i="35"/>
  <c r="I170" i="35"/>
  <c r="I171" i="35"/>
  <c r="I172" i="35"/>
  <c r="I173" i="35"/>
  <c r="I174" i="35"/>
  <c r="I175" i="35"/>
  <c r="I176" i="35"/>
  <c r="I177" i="35"/>
  <c r="I178" i="35"/>
  <c r="I179" i="35"/>
  <c r="I180" i="35"/>
  <c r="I181" i="35"/>
  <c r="I182" i="35"/>
  <c r="I183" i="35"/>
  <c r="I184" i="35"/>
  <c r="I185" i="35"/>
  <c r="I186" i="35"/>
  <c r="I187" i="35"/>
  <c r="I188" i="35"/>
  <c r="I189" i="35"/>
  <c r="I190" i="35"/>
  <c r="I191" i="35"/>
  <c r="I192" i="35"/>
  <c r="I193" i="35"/>
  <c r="I194" i="35"/>
  <c r="I195" i="35"/>
  <c r="I196" i="35"/>
  <c r="I197" i="35"/>
  <c r="I198" i="35"/>
  <c r="I199" i="35"/>
  <c r="I200" i="35"/>
  <c r="I201" i="35"/>
  <c r="I202" i="35"/>
  <c r="I203" i="35"/>
  <c r="I204" i="35"/>
  <c r="I205" i="35"/>
  <c r="I206" i="35"/>
  <c r="I207" i="35"/>
  <c r="I208" i="35"/>
  <c r="I209" i="35"/>
  <c r="I210" i="35"/>
  <c r="I211" i="35"/>
  <c r="I212" i="35"/>
  <c r="I213" i="35"/>
  <c r="I214" i="35"/>
  <c r="I215" i="35"/>
  <c r="I216" i="35"/>
  <c r="I217" i="35"/>
  <c r="I218" i="35"/>
  <c r="I219" i="35"/>
  <c r="I220" i="35"/>
  <c r="I221" i="35"/>
  <c r="I222" i="35"/>
  <c r="I223" i="35"/>
  <c r="I224" i="35"/>
  <c r="I225" i="35"/>
  <c r="I226" i="35"/>
  <c r="I227" i="35"/>
  <c r="I228" i="35"/>
  <c r="I229" i="35"/>
  <c r="I230" i="35"/>
  <c r="I231" i="35"/>
  <c r="I232" i="35"/>
  <c r="I233" i="35"/>
  <c r="I234" i="35"/>
  <c r="I235" i="35"/>
  <c r="I236" i="35"/>
  <c r="I237" i="35"/>
  <c r="I238" i="35"/>
  <c r="I239" i="35"/>
  <c r="I240" i="35"/>
  <c r="I241" i="35"/>
  <c r="I242" i="35"/>
  <c r="I243" i="35"/>
  <c r="I244" i="35"/>
  <c r="I245" i="35"/>
  <c r="I246" i="35"/>
  <c r="I247" i="35"/>
  <c r="I248" i="35"/>
  <c r="I249" i="35"/>
  <c r="I250" i="35"/>
  <c r="I251" i="35"/>
  <c r="I252" i="35"/>
  <c r="I253" i="35"/>
  <c r="I254" i="35"/>
  <c r="I255" i="35"/>
  <c r="I256" i="35"/>
  <c r="I257" i="35"/>
  <c r="I258" i="35"/>
  <c r="I259" i="35"/>
  <c r="I260" i="35"/>
  <c r="I261" i="35"/>
  <c r="I262" i="35"/>
  <c r="I263" i="35"/>
  <c r="I264" i="35"/>
  <c r="I265" i="35"/>
  <c r="I266" i="35"/>
  <c r="I267" i="35"/>
  <c r="I268" i="35"/>
  <c r="I269" i="35"/>
  <c r="I270" i="35"/>
  <c r="I271" i="35"/>
  <c r="I272" i="35"/>
  <c r="I273" i="35"/>
  <c r="I274" i="35"/>
  <c r="I275" i="35"/>
  <c r="I276" i="35"/>
  <c r="I277" i="35"/>
  <c r="I278" i="35"/>
  <c r="I279" i="35"/>
  <c r="I280" i="35"/>
  <c r="I281" i="35"/>
  <c r="I282" i="35"/>
  <c r="I283" i="35"/>
  <c r="I284" i="35"/>
  <c r="I285" i="35"/>
  <c r="I286" i="35"/>
  <c r="I287" i="35"/>
  <c r="I288" i="35"/>
  <c r="I289" i="35"/>
  <c r="I290" i="35"/>
  <c r="I291" i="35"/>
  <c r="I292" i="35"/>
  <c r="I293" i="35"/>
  <c r="I294" i="35"/>
  <c r="I295" i="35"/>
  <c r="I296" i="35"/>
  <c r="I297" i="35"/>
  <c r="I298" i="35"/>
  <c r="I299" i="35"/>
  <c r="I300" i="35"/>
  <c r="I301" i="35"/>
  <c r="I302" i="35"/>
  <c r="I303" i="35"/>
  <c r="K22" i="23" l="1"/>
  <c r="K22" i="22"/>
  <c r="R32" i="27" l="1"/>
  <c r="O32" i="27" s="1"/>
  <c r="Q38" i="27"/>
  <c r="P36" i="27"/>
  <c r="P34" i="27"/>
  <c r="M30" i="27"/>
  <c r="M28" i="27"/>
  <c r="K26" i="27"/>
  <c r="K24" i="27"/>
  <c r="K22" i="27"/>
  <c r="K20" i="27"/>
  <c r="K18" i="27"/>
  <c r="L10" i="27"/>
  <c r="L8" i="27"/>
  <c r="L6" i="27"/>
  <c r="S7" i="27"/>
  <c r="S8" i="27"/>
  <c r="S9" i="27"/>
  <c r="S10" i="27"/>
  <c r="S11" i="27"/>
  <c r="S12" i="27"/>
  <c r="S13" i="27"/>
  <c r="S14" i="27"/>
  <c r="S15" i="27"/>
  <c r="S16" i="27"/>
  <c r="S17" i="27"/>
  <c r="S18" i="27"/>
  <c r="S19" i="27"/>
  <c r="S20" i="27"/>
  <c r="S21" i="27"/>
  <c r="S22" i="27"/>
  <c r="S23" i="27"/>
  <c r="S24" i="27"/>
  <c r="S25" i="27"/>
  <c r="S26" i="27"/>
  <c r="S27" i="27"/>
  <c r="S28" i="27"/>
  <c r="S29" i="27"/>
  <c r="S30" i="27"/>
  <c r="S31" i="27"/>
  <c r="S33" i="27"/>
  <c r="S34" i="27"/>
  <c r="S35" i="27"/>
  <c r="S36" i="27"/>
  <c r="S37" i="27"/>
  <c r="S38" i="27"/>
  <c r="S6" i="27"/>
  <c r="M41" i="26"/>
  <c r="N41" i="26"/>
  <c r="Q40" i="26"/>
  <c r="Q41" i="26" s="1"/>
  <c r="P36" i="26"/>
  <c r="P34" i="26"/>
  <c r="P32" i="26"/>
  <c r="P41" i="26" s="1"/>
  <c r="N38" i="26"/>
  <c r="M28" i="26"/>
  <c r="K26" i="26"/>
  <c r="K24" i="26"/>
  <c r="K22" i="26"/>
  <c r="K41" i="26" s="1"/>
  <c r="K20" i="26"/>
  <c r="K18" i="26"/>
  <c r="L10" i="26"/>
  <c r="L8" i="26"/>
  <c r="L6" i="26"/>
  <c r="L41" i="26" s="1"/>
  <c r="S7" i="26"/>
  <c r="S8" i="26"/>
  <c r="S9" i="26"/>
  <c r="S10" i="26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1" i="26"/>
  <c r="S32" i="26"/>
  <c r="S33" i="26"/>
  <c r="S34" i="26"/>
  <c r="S35" i="26"/>
  <c r="S36" i="26"/>
  <c r="S37" i="26"/>
  <c r="S38" i="26"/>
  <c r="S39" i="26"/>
  <c r="S40" i="26"/>
  <c r="S6" i="26"/>
  <c r="R30" i="26"/>
  <c r="O30" i="26" s="1"/>
  <c r="O41" i="26" s="1"/>
  <c r="P32" i="25"/>
  <c r="P30" i="25"/>
  <c r="P28" i="25"/>
  <c r="K24" i="25"/>
  <c r="K22" i="25"/>
  <c r="K20" i="25"/>
  <c r="K18" i="25"/>
  <c r="K16" i="25"/>
  <c r="K33" i="25" s="1"/>
  <c r="L10" i="25"/>
  <c r="L8" i="25"/>
  <c r="L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7" i="25"/>
  <c r="S28" i="25"/>
  <c r="S29" i="25"/>
  <c r="S30" i="25"/>
  <c r="S31" i="25"/>
  <c r="S32" i="25"/>
  <c r="S6" i="25"/>
  <c r="R26" i="25"/>
  <c r="S26" i="25" s="1"/>
  <c r="P32" i="24"/>
  <c r="P30" i="24"/>
  <c r="P28" i="24"/>
  <c r="K24" i="24"/>
  <c r="K22" i="24"/>
  <c r="K20" i="24"/>
  <c r="K18" i="24"/>
  <c r="K16" i="24"/>
  <c r="L10" i="24"/>
  <c r="L8" i="24"/>
  <c r="L6" i="24"/>
  <c r="S7" i="24"/>
  <c r="S8" i="24"/>
  <c r="S9" i="24"/>
  <c r="S10" i="24"/>
  <c r="S11" i="24"/>
  <c r="S12" i="24"/>
  <c r="S13" i="24"/>
  <c r="S14" i="24"/>
  <c r="S15" i="24"/>
  <c r="S16" i="24"/>
  <c r="S17" i="24"/>
  <c r="S18" i="24"/>
  <c r="S19" i="24"/>
  <c r="S20" i="24"/>
  <c r="S21" i="24"/>
  <c r="S22" i="24"/>
  <c r="S23" i="24"/>
  <c r="S24" i="24"/>
  <c r="S25" i="24"/>
  <c r="S27" i="24"/>
  <c r="S28" i="24"/>
  <c r="S29" i="24"/>
  <c r="S30" i="24"/>
  <c r="S31" i="24"/>
  <c r="S32" i="24"/>
  <c r="S6" i="24"/>
  <c r="R26" i="24"/>
  <c r="O26" i="24" s="1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26" i="23"/>
  <c r="S27" i="23"/>
  <c r="S28" i="23"/>
  <c r="S29" i="23"/>
  <c r="S30" i="23"/>
  <c r="S31" i="23"/>
  <c r="S32" i="23"/>
  <c r="S33" i="23"/>
  <c r="S34" i="23"/>
  <c r="S35" i="23"/>
  <c r="S36" i="23"/>
  <c r="S37" i="23"/>
  <c r="S39" i="23"/>
  <c r="S40" i="23"/>
  <c r="S41" i="23"/>
  <c r="S42" i="23"/>
  <c r="S43" i="23"/>
  <c r="S44" i="23"/>
  <c r="S45" i="23"/>
  <c r="S46" i="23"/>
  <c r="S47" i="23"/>
  <c r="S48" i="23"/>
  <c r="S49" i="23"/>
  <c r="S50" i="23"/>
  <c r="S6" i="23"/>
  <c r="Q50" i="23"/>
  <c r="P46" i="23"/>
  <c r="P44" i="23"/>
  <c r="P42" i="23"/>
  <c r="P40" i="23"/>
  <c r="N48" i="23"/>
  <c r="M36" i="23"/>
  <c r="K34" i="23"/>
  <c r="M32" i="23"/>
  <c r="K30" i="23"/>
  <c r="K28" i="23"/>
  <c r="K26" i="23"/>
  <c r="K24" i="23"/>
  <c r="L14" i="23"/>
  <c r="L12" i="23"/>
  <c r="L10" i="23"/>
  <c r="L8" i="23"/>
  <c r="L6" i="23"/>
  <c r="R38" i="23"/>
  <c r="O38" i="23" s="1"/>
  <c r="Q36" i="22"/>
  <c r="N34" i="22"/>
  <c r="P32" i="22"/>
  <c r="P30" i="22"/>
  <c r="K26" i="22"/>
  <c r="K24" i="22"/>
  <c r="M20" i="22"/>
  <c r="L14" i="22"/>
  <c r="L12" i="22"/>
  <c r="L10" i="22"/>
  <c r="L8" i="22"/>
  <c r="L6" i="22"/>
  <c r="S7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25" i="22"/>
  <c r="S26" i="22"/>
  <c r="S27" i="22"/>
  <c r="S29" i="22"/>
  <c r="S30" i="22"/>
  <c r="S31" i="22"/>
  <c r="S32" i="22"/>
  <c r="S33" i="22"/>
  <c r="S34" i="22"/>
  <c r="S35" i="22"/>
  <c r="S36" i="22"/>
  <c r="S6" i="22"/>
  <c r="R28" i="22"/>
  <c r="O28" i="22" s="1"/>
  <c r="S32" i="27" l="1"/>
  <c r="S39" i="27"/>
  <c r="S30" i="26"/>
  <c r="S41" i="26" s="1"/>
  <c r="O26" i="25"/>
  <c r="S33" i="25"/>
  <c r="S26" i="24"/>
  <c r="S38" i="23"/>
  <c r="S51" i="23" s="1"/>
  <c r="S28" i="22"/>
  <c r="S37" i="22" s="1"/>
  <c r="H7" i="32" l="1"/>
  <c r="H6" i="32"/>
  <c r="H8" i="32" l="1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4" i="32"/>
  <c r="H85" i="32"/>
  <c r="H86" i="32"/>
  <c r="H87" i="32"/>
  <c r="H88" i="32"/>
  <c r="H89" i="32"/>
  <c r="H90" i="32"/>
  <c r="H91" i="32"/>
  <c r="H92" i="32"/>
  <c r="H93" i="32"/>
  <c r="H94" i="32"/>
  <c r="H95" i="32"/>
  <c r="H96" i="32"/>
  <c r="H97" i="32"/>
  <c r="H98" i="32"/>
  <c r="H99" i="32"/>
  <c r="H100" i="32"/>
  <c r="H101" i="32"/>
  <c r="H102" i="32"/>
  <c r="H103" i="32"/>
  <c r="H104" i="32"/>
  <c r="H105" i="32"/>
  <c r="H106" i="32"/>
  <c r="H107" i="32"/>
  <c r="H108" i="32"/>
  <c r="H109" i="32"/>
  <c r="H110" i="32"/>
  <c r="H111" i="32"/>
  <c r="H112" i="32"/>
  <c r="H113" i="32"/>
  <c r="H114" i="32"/>
  <c r="H115" i="32"/>
  <c r="H116" i="32"/>
  <c r="H117" i="32"/>
  <c r="H118" i="32"/>
  <c r="H119" i="32"/>
  <c r="H120" i="32"/>
  <c r="H121" i="32"/>
  <c r="H122" i="32"/>
  <c r="H123" i="32"/>
  <c r="H124" i="32"/>
  <c r="H125" i="32"/>
  <c r="H126" i="32"/>
  <c r="H127" i="32"/>
  <c r="H128" i="32"/>
  <c r="H129" i="32"/>
  <c r="H130" i="32"/>
  <c r="H131" i="32"/>
  <c r="H132" i="32"/>
  <c r="H133" i="32"/>
  <c r="H134" i="32"/>
  <c r="H135" i="32"/>
  <c r="H136" i="32"/>
  <c r="H137" i="32"/>
  <c r="H138" i="32"/>
  <c r="H139" i="32"/>
  <c r="H140" i="32"/>
  <c r="H141" i="32"/>
  <c r="H142" i="32"/>
  <c r="H143" i="32"/>
  <c r="H144" i="32"/>
  <c r="H145" i="32"/>
  <c r="H146" i="32"/>
  <c r="H147" i="32"/>
  <c r="H148" i="32"/>
  <c r="H149" i="32"/>
  <c r="H150" i="32"/>
  <c r="H151" i="32"/>
  <c r="H152" i="32"/>
  <c r="H153" i="32"/>
  <c r="H154" i="32"/>
  <c r="H155" i="32"/>
  <c r="H156" i="32"/>
  <c r="H157" i="32"/>
  <c r="H158" i="32"/>
  <c r="H159" i="32"/>
  <c r="H160" i="32"/>
  <c r="H161" i="32"/>
  <c r="H162" i="32"/>
  <c r="H163" i="32"/>
  <c r="H164" i="32"/>
  <c r="H165" i="32"/>
  <c r="H166" i="32"/>
  <c r="H167" i="32"/>
  <c r="H168" i="32"/>
  <c r="H169" i="32"/>
  <c r="H170" i="32"/>
  <c r="H171" i="32"/>
  <c r="H172" i="32"/>
  <c r="H173" i="32"/>
  <c r="H174" i="32"/>
  <c r="H175" i="32"/>
  <c r="H176" i="32"/>
  <c r="H177" i="32"/>
  <c r="H178" i="32"/>
  <c r="H179" i="32"/>
  <c r="H180" i="32"/>
  <c r="H181" i="32"/>
  <c r="H182" i="32"/>
  <c r="H183" i="32"/>
  <c r="H184" i="32"/>
  <c r="H185" i="32"/>
  <c r="H186" i="32"/>
  <c r="H187" i="32"/>
  <c r="H188" i="32"/>
  <c r="H189" i="32"/>
  <c r="H190" i="32"/>
  <c r="H191" i="32"/>
  <c r="H192" i="32"/>
  <c r="H193" i="32"/>
  <c r="H194" i="32"/>
  <c r="H195" i="32"/>
  <c r="H196" i="32"/>
  <c r="H197" i="32"/>
  <c r="H198" i="32"/>
  <c r="H199" i="32"/>
  <c r="H200" i="32"/>
  <c r="H201" i="32"/>
  <c r="H202" i="32"/>
  <c r="H203" i="32"/>
  <c r="H204" i="32"/>
  <c r="H205" i="32"/>
  <c r="H206" i="32"/>
  <c r="H207" i="32"/>
  <c r="H208" i="32"/>
  <c r="H209" i="32"/>
  <c r="H210" i="32"/>
  <c r="H211" i="32"/>
  <c r="H212" i="32"/>
  <c r="H213" i="32"/>
  <c r="H214" i="32"/>
  <c r="H215" i="32"/>
  <c r="H216" i="32"/>
  <c r="H217" i="32"/>
  <c r="H218" i="32"/>
  <c r="H219" i="32"/>
  <c r="H220" i="32"/>
  <c r="H221" i="32"/>
  <c r="H222" i="32"/>
  <c r="H223" i="32"/>
  <c r="H224" i="32"/>
  <c r="H225" i="32"/>
  <c r="H226" i="32"/>
  <c r="H227" i="32"/>
  <c r="H228" i="32"/>
  <c r="H229" i="32"/>
  <c r="H230" i="32"/>
  <c r="H231" i="32"/>
  <c r="H232" i="32"/>
  <c r="H233" i="32"/>
  <c r="H234" i="32"/>
  <c r="H235" i="32"/>
  <c r="H236" i="32"/>
  <c r="H237" i="32"/>
  <c r="H238" i="32"/>
  <c r="H239" i="32"/>
  <c r="H240" i="32"/>
  <c r="H241" i="32"/>
  <c r="H242" i="32"/>
  <c r="H243" i="32"/>
  <c r="H244" i="32"/>
  <c r="H245" i="32"/>
  <c r="H246" i="32"/>
  <c r="H247" i="32"/>
  <c r="H248" i="32"/>
  <c r="H249" i="32"/>
  <c r="H250" i="32"/>
  <c r="H251" i="32"/>
  <c r="H252" i="32"/>
  <c r="H253" i="32"/>
  <c r="H254" i="32"/>
  <c r="H255" i="32"/>
  <c r="H256" i="32"/>
  <c r="H257" i="32"/>
  <c r="H258" i="32"/>
  <c r="H259" i="32"/>
  <c r="H260" i="32"/>
  <c r="H261" i="32"/>
  <c r="H262" i="32"/>
  <c r="H263" i="32"/>
  <c r="H264" i="32"/>
  <c r="H265" i="32"/>
  <c r="H266" i="32"/>
  <c r="H267" i="32"/>
  <c r="H268" i="32"/>
  <c r="H269" i="32"/>
  <c r="H270" i="32"/>
  <c r="H271" i="32"/>
  <c r="H272" i="32"/>
  <c r="H273" i="32"/>
  <c r="H274" i="32"/>
  <c r="H275" i="32"/>
  <c r="H276" i="32"/>
  <c r="H277" i="32"/>
  <c r="H278" i="32"/>
  <c r="H279" i="32"/>
  <c r="H280" i="32"/>
  <c r="H281" i="32"/>
  <c r="H282" i="32"/>
  <c r="H283" i="32"/>
  <c r="H284" i="32"/>
  <c r="H285" i="32"/>
  <c r="H286" i="32"/>
  <c r="H287" i="32"/>
  <c r="H288" i="32"/>
  <c r="H289" i="32"/>
  <c r="H290" i="32"/>
  <c r="H291" i="32"/>
  <c r="H292" i="32"/>
  <c r="H293" i="32"/>
  <c r="H294" i="32"/>
  <c r="H295" i="32"/>
  <c r="H296" i="32"/>
  <c r="H297" i="32"/>
  <c r="H298" i="32"/>
  <c r="H299" i="32"/>
  <c r="H300" i="32"/>
  <c r="H301" i="32"/>
  <c r="H302" i="32"/>
  <c r="H303" i="32"/>
  <c r="H304" i="32"/>
  <c r="F5" i="35" l="1"/>
  <c r="H5" i="35" s="1"/>
  <c r="F9" i="35"/>
  <c r="F12" i="35"/>
  <c r="F13" i="35"/>
  <c r="H13" i="35" s="1"/>
  <c r="F17" i="35"/>
  <c r="F20" i="35"/>
  <c r="F21" i="35"/>
  <c r="H21" i="35" s="1"/>
  <c r="F25" i="35"/>
  <c r="F28" i="35"/>
  <c r="F29" i="35"/>
  <c r="H29" i="35" s="1"/>
  <c r="F33" i="35"/>
  <c r="F36" i="35"/>
  <c r="F37" i="35"/>
  <c r="H37" i="35" s="1"/>
  <c r="F41" i="35"/>
  <c r="F44" i="35"/>
  <c r="F45" i="35"/>
  <c r="H45" i="35" s="1"/>
  <c r="F48" i="35"/>
  <c r="F49" i="35"/>
  <c r="F51" i="35"/>
  <c r="H51" i="35" s="1"/>
  <c r="F53" i="35"/>
  <c r="F55" i="35"/>
  <c r="F56" i="35"/>
  <c r="H56" i="35" s="1"/>
  <c r="F59" i="35"/>
  <c r="F60" i="35"/>
  <c r="F61" i="35"/>
  <c r="H61" i="35" s="1"/>
  <c r="F64" i="35"/>
  <c r="F65" i="35"/>
  <c r="F67" i="35"/>
  <c r="H67" i="35" s="1"/>
  <c r="F69" i="35"/>
  <c r="F71" i="35"/>
  <c r="F72" i="35"/>
  <c r="H72" i="35" s="1"/>
  <c r="F75" i="35"/>
  <c r="F76" i="35"/>
  <c r="F77" i="35"/>
  <c r="H77" i="35" s="1"/>
  <c r="F80" i="35"/>
  <c r="F81" i="35"/>
  <c r="F83" i="35"/>
  <c r="H83" i="35" s="1"/>
  <c r="F85" i="35"/>
  <c r="F87" i="35"/>
  <c r="F88" i="35"/>
  <c r="H88" i="35" s="1"/>
  <c r="F91" i="35"/>
  <c r="F92" i="35"/>
  <c r="F93" i="35"/>
  <c r="H93" i="35" s="1"/>
  <c r="F96" i="35"/>
  <c r="F97" i="35"/>
  <c r="F99" i="35"/>
  <c r="H99" i="35" s="1"/>
  <c r="F101" i="35"/>
  <c r="F103" i="35"/>
  <c r="F104" i="35"/>
  <c r="H104" i="35" s="1"/>
  <c r="F107" i="35"/>
  <c r="F108" i="35"/>
  <c r="F109" i="35"/>
  <c r="H109" i="35" s="1"/>
  <c r="F112" i="35"/>
  <c r="F113" i="35"/>
  <c r="F115" i="35"/>
  <c r="H115" i="35" s="1"/>
  <c r="F117" i="35"/>
  <c r="F119" i="35"/>
  <c r="F120" i="35"/>
  <c r="H120" i="35" s="1"/>
  <c r="F123" i="35"/>
  <c r="F124" i="35"/>
  <c r="F125" i="35"/>
  <c r="H125" i="35" s="1"/>
  <c r="F128" i="35"/>
  <c r="F129" i="35"/>
  <c r="F131" i="35"/>
  <c r="H131" i="35" s="1"/>
  <c r="F133" i="35"/>
  <c r="F135" i="35"/>
  <c r="F136" i="35"/>
  <c r="H136" i="35" s="1"/>
  <c r="F139" i="35"/>
  <c r="F140" i="35"/>
  <c r="F141" i="35"/>
  <c r="H141" i="35" s="1"/>
  <c r="F144" i="35"/>
  <c r="F145" i="35"/>
  <c r="F147" i="35"/>
  <c r="H147" i="35" s="1"/>
  <c r="F149" i="35"/>
  <c r="F151" i="35"/>
  <c r="F152" i="35"/>
  <c r="H152" i="35" s="1"/>
  <c r="F155" i="35"/>
  <c r="F156" i="35"/>
  <c r="F157" i="35"/>
  <c r="H157" i="35" s="1"/>
  <c r="F160" i="35"/>
  <c r="F161" i="35"/>
  <c r="F163" i="35"/>
  <c r="H163" i="35" s="1"/>
  <c r="F165" i="35"/>
  <c r="F167" i="35"/>
  <c r="F168" i="35"/>
  <c r="H168" i="35" s="1"/>
  <c r="F171" i="35"/>
  <c r="F172" i="35"/>
  <c r="F173" i="35"/>
  <c r="H173" i="35" s="1"/>
  <c r="F176" i="35"/>
  <c r="F177" i="35"/>
  <c r="F179" i="35"/>
  <c r="H179" i="35" s="1"/>
  <c r="F181" i="35"/>
  <c r="F183" i="35"/>
  <c r="F184" i="35"/>
  <c r="H184" i="35" s="1"/>
  <c r="F187" i="35"/>
  <c r="F188" i="35"/>
  <c r="F189" i="35"/>
  <c r="H189" i="35" s="1"/>
  <c r="F192" i="35"/>
  <c r="F193" i="35"/>
  <c r="F195" i="35"/>
  <c r="H195" i="35" s="1"/>
  <c r="F197" i="35"/>
  <c r="F199" i="35"/>
  <c r="F200" i="35"/>
  <c r="H200" i="35" s="1"/>
  <c r="F203" i="35"/>
  <c r="F204" i="35"/>
  <c r="F205" i="35"/>
  <c r="H205" i="35" s="1"/>
  <c r="F208" i="35"/>
  <c r="F209" i="35"/>
  <c r="F211" i="35"/>
  <c r="H211" i="35" s="1"/>
  <c r="F213" i="35"/>
  <c r="F215" i="35"/>
  <c r="F216" i="35"/>
  <c r="H216" i="35" s="1"/>
  <c r="F219" i="35"/>
  <c r="F220" i="35"/>
  <c r="F221" i="35"/>
  <c r="H221" i="35" s="1"/>
  <c r="F224" i="35"/>
  <c r="F225" i="35"/>
  <c r="F227" i="35"/>
  <c r="H227" i="35" s="1"/>
  <c r="F229" i="35"/>
  <c r="F231" i="35"/>
  <c r="F232" i="35"/>
  <c r="H232" i="35" s="1"/>
  <c r="F235" i="35"/>
  <c r="F236" i="35"/>
  <c r="F237" i="35"/>
  <c r="H237" i="35" s="1"/>
  <c r="F240" i="35"/>
  <c r="F241" i="35"/>
  <c r="F243" i="35"/>
  <c r="H243" i="35" s="1"/>
  <c r="F245" i="35"/>
  <c r="F247" i="35"/>
  <c r="F248" i="35"/>
  <c r="H248" i="35" s="1"/>
  <c r="F251" i="35"/>
  <c r="F252" i="35"/>
  <c r="F253" i="35"/>
  <c r="H253" i="35" s="1"/>
  <c r="F256" i="35"/>
  <c r="F257" i="35"/>
  <c r="F259" i="35"/>
  <c r="H259" i="35" s="1"/>
  <c r="F261" i="35"/>
  <c r="F263" i="35"/>
  <c r="F264" i="35"/>
  <c r="H264" i="35" s="1"/>
  <c r="F267" i="35"/>
  <c r="F268" i="35"/>
  <c r="F269" i="35"/>
  <c r="H269" i="35" s="1"/>
  <c r="F272" i="35"/>
  <c r="F273" i="35"/>
  <c r="F275" i="35"/>
  <c r="H275" i="35" s="1"/>
  <c r="F277" i="35"/>
  <c r="F279" i="35"/>
  <c r="F280" i="35"/>
  <c r="H280" i="35" s="1"/>
  <c r="F283" i="35"/>
  <c r="F284" i="35"/>
  <c r="F285" i="35"/>
  <c r="H285" i="35" s="1"/>
  <c r="F288" i="35"/>
  <c r="F289" i="35"/>
  <c r="F291" i="35"/>
  <c r="H291" i="35" s="1"/>
  <c r="F293" i="35"/>
  <c r="F295" i="35"/>
  <c r="F296" i="35"/>
  <c r="H296" i="35" s="1"/>
  <c r="F299" i="35"/>
  <c r="F300" i="35"/>
  <c r="F301" i="35"/>
  <c r="H301" i="35" s="1"/>
  <c r="G4" i="35"/>
  <c r="H4" i="35"/>
  <c r="J4" i="35"/>
  <c r="G5" i="35"/>
  <c r="J5" i="35"/>
  <c r="G6" i="35"/>
  <c r="H6" i="35"/>
  <c r="J6" i="35"/>
  <c r="F6" i="35" s="1"/>
  <c r="G7" i="35"/>
  <c r="H7" i="35"/>
  <c r="J7" i="35"/>
  <c r="F7" i="35" s="1"/>
  <c r="G8" i="35"/>
  <c r="J8" i="35"/>
  <c r="F8" i="35" s="1"/>
  <c r="H8" i="35" s="1"/>
  <c r="G9" i="35"/>
  <c r="H9" i="35"/>
  <c r="J9" i="35"/>
  <c r="G10" i="35"/>
  <c r="H10" i="35"/>
  <c r="J10" i="35"/>
  <c r="F10" i="35" s="1"/>
  <c r="G11" i="35"/>
  <c r="H11" i="35"/>
  <c r="J11" i="35"/>
  <c r="F11" i="35" s="1"/>
  <c r="G12" i="35"/>
  <c r="H12" i="35"/>
  <c r="J12" i="35"/>
  <c r="G13" i="35"/>
  <c r="J13" i="35"/>
  <c r="G14" i="35"/>
  <c r="H14" i="35"/>
  <c r="J14" i="35"/>
  <c r="F14" i="35" s="1"/>
  <c r="G15" i="35"/>
  <c r="H15" i="35"/>
  <c r="J15" i="35"/>
  <c r="F15" i="35" s="1"/>
  <c r="G16" i="35"/>
  <c r="J16" i="35"/>
  <c r="F16" i="35" s="1"/>
  <c r="H16" i="35" s="1"/>
  <c r="G17" i="35"/>
  <c r="H17" i="35"/>
  <c r="J17" i="35"/>
  <c r="G18" i="35"/>
  <c r="H18" i="35"/>
  <c r="J18" i="35"/>
  <c r="F18" i="35" s="1"/>
  <c r="G19" i="35"/>
  <c r="H19" i="35"/>
  <c r="J19" i="35"/>
  <c r="F19" i="35" s="1"/>
  <c r="G20" i="35"/>
  <c r="H20" i="35"/>
  <c r="J20" i="35"/>
  <c r="G21" i="35"/>
  <c r="J21" i="35"/>
  <c r="G22" i="35"/>
  <c r="H22" i="35"/>
  <c r="J22" i="35"/>
  <c r="F22" i="35" s="1"/>
  <c r="G23" i="35"/>
  <c r="H23" i="35"/>
  <c r="J23" i="35"/>
  <c r="F23" i="35" s="1"/>
  <c r="G24" i="35"/>
  <c r="J24" i="35"/>
  <c r="F24" i="35" s="1"/>
  <c r="H24" i="35" s="1"/>
  <c r="G25" i="35"/>
  <c r="H25" i="35"/>
  <c r="J25" i="35"/>
  <c r="G26" i="35"/>
  <c r="H26" i="35"/>
  <c r="J26" i="35"/>
  <c r="F26" i="35" s="1"/>
  <c r="G27" i="35"/>
  <c r="H27" i="35"/>
  <c r="J27" i="35"/>
  <c r="F27" i="35" s="1"/>
  <c r="G28" i="35"/>
  <c r="H28" i="35"/>
  <c r="J28" i="35"/>
  <c r="G29" i="35"/>
  <c r="J29" i="35"/>
  <c r="G30" i="35"/>
  <c r="H30" i="35"/>
  <c r="J30" i="35"/>
  <c r="F30" i="35" s="1"/>
  <c r="G31" i="35"/>
  <c r="H31" i="35"/>
  <c r="J31" i="35"/>
  <c r="F31" i="35" s="1"/>
  <c r="G32" i="35"/>
  <c r="J32" i="35"/>
  <c r="F32" i="35" s="1"/>
  <c r="H32" i="35" s="1"/>
  <c r="G33" i="35"/>
  <c r="H33" i="35"/>
  <c r="J33" i="35"/>
  <c r="G34" i="35"/>
  <c r="H34" i="35"/>
  <c r="J34" i="35"/>
  <c r="F34" i="35" s="1"/>
  <c r="G35" i="35"/>
  <c r="H35" i="35"/>
  <c r="J35" i="35"/>
  <c r="F35" i="35" s="1"/>
  <c r="G36" i="35"/>
  <c r="H36" i="35"/>
  <c r="J36" i="35"/>
  <c r="G37" i="35"/>
  <c r="J37" i="35"/>
  <c r="G38" i="35"/>
  <c r="H38" i="35"/>
  <c r="J38" i="35"/>
  <c r="F38" i="35" s="1"/>
  <c r="G39" i="35"/>
  <c r="H39" i="35"/>
  <c r="J39" i="35"/>
  <c r="F39" i="35" s="1"/>
  <c r="G40" i="35"/>
  <c r="J40" i="35"/>
  <c r="F40" i="35" s="1"/>
  <c r="H40" i="35" s="1"/>
  <c r="G41" i="35"/>
  <c r="H41" i="35"/>
  <c r="J41" i="35"/>
  <c r="G42" i="35"/>
  <c r="H42" i="35"/>
  <c r="J42" i="35"/>
  <c r="F42" i="35" s="1"/>
  <c r="G43" i="35"/>
  <c r="H43" i="35"/>
  <c r="J43" i="35"/>
  <c r="F43" i="35" s="1"/>
  <c r="G44" i="35"/>
  <c r="H44" i="35"/>
  <c r="J44" i="35"/>
  <c r="G45" i="35"/>
  <c r="J45" i="35"/>
  <c r="G46" i="35"/>
  <c r="H46" i="35"/>
  <c r="J46" i="35"/>
  <c r="F46" i="35" s="1"/>
  <c r="G47" i="35"/>
  <c r="J47" i="35"/>
  <c r="F47" i="35" s="1"/>
  <c r="H47" i="35" s="1"/>
  <c r="G48" i="35"/>
  <c r="H48" i="35"/>
  <c r="J48" i="35"/>
  <c r="G49" i="35"/>
  <c r="H49" i="35"/>
  <c r="J49" i="35"/>
  <c r="G50" i="35"/>
  <c r="H50" i="35"/>
  <c r="J50" i="35"/>
  <c r="F50" i="35" s="1"/>
  <c r="G51" i="35"/>
  <c r="J51" i="35"/>
  <c r="G52" i="35"/>
  <c r="J52" i="35"/>
  <c r="F52" i="35" s="1"/>
  <c r="H52" i="35" s="1"/>
  <c r="G53" i="35"/>
  <c r="H53" i="35"/>
  <c r="J53" i="35"/>
  <c r="G54" i="35"/>
  <c r="H54" i="35"/>
  <c r="J54" i="35"/>
  <c r="F54" i="35" s="1"/>
  <c r="G55" i="35"/>
  <c r="H55" i="35"/>
  <c r="J55" i="35"/>
  <c r="G56" i="35"/>
  <c r="J56" i="35"/>
  <c r="G57" i="35"/>
  <c r="J57" i="35"/>
  <c r="F57" i="35" s="1"/>
  <c r="H57" i="35" s="1"/>
  <c r="G58" i="35"/>
  <c r="H58" i="35"/>
  <c r="J58" i="35"/>
  <c r="F58" i="35" s="1"/>
  <c r="G59" i="35"/>
  <c r="H59" i="35"/>
  <c r="J59" i="35"/>
  <c r="G60" i="35"/>
  <c r="H60" i="35"/>
  <c r="J60" i="35"/>
  <c r="G61" i="35"/>
  <c r="J61" i="35"/>
  <c r="G62" i="35"/>
  <c r="H62" i="35"/>
  <c r="J62" i="35"/>
  <c r="F62" i="35" s="1"/>
  <c r="G63" i="35"/>
  <c r="J63" i="35"/>
  <c r="F63" i="35" s="1"/>
  <c r="H63" i="35" s="1"/>
  <c r="G64" i="35"/>
  <c r="H64" i="35"/>
  <c r="J64" i="35"/>
  <c r="G65" i="35"/>
  <c r="H65" i="35"/>
  <c r="J65" i="35"/>
  <c r="G66" i="35"/>
  <c r="H66" i="35"/>
  <c r="J66" i="35"/>
  <c r="F66" i="35" s="1"/>
  <c r="G67" i="35"/>
  <c r="J67" i="35"/>
  <c r="G68" i="35"/>
  <c r="J68" i="35"/>
  <c r="F68" i="35" s="1"/>
  <c r="H68" i="35" s="1"/>
  <c r="G69" i="35"/>
  <c r="H69" i="35"/>
  <c r="J69" i="35"/>
  <c r="G70" i="35"/>
  <c r="H70" i="35"/>
  <c r="J70" i="35"/>
  <c r="F70" i="35" s="1"/>
  <c r="G71" i="35"/>
  <c r="H71" i="35"/>
  <c r="J71" i="35"/>
  <c r="G72" i="35"/>
  <c r="J72" i="35"/>
  <c r="G73" i="35"/>
  <c r="J73" i="35"/>
  <c r="F73" i="35" s="1"/>
  <c r="H73" i="35" s="1"/>
  <c r="G74" i="35"/>
  <c r="H74" i="35"/>
  <c r="J74" i="35"/>
  <c r="F74" i="35" s="1"/>
  <c r="G75" i="35"/>
  <c r="H75" i="35"/>
  <c r="J75" i="35"/>
  <c r="G76" i="35"/>
  <c r="H76" i="35"/>
  <c r="J76" i="35"/>
  <c r="G77" i="35"/>
  <c r="J77" i="35"/>
  <c r="G78" i="35"/>
  <c r="H78" i="35"/>
  <c r="J78" i="35"/>
  <c r="F78" i="35" s="1"/>
  <c r="G79" i="35"/>
  <c r="J79" i="35"/>
  <c r="F79" i="35" s="1"/>
  <c r="H79" i="35" s="1"/>
  <c r="G80" i="35"/>
  <c r="H80" i="35"/>
  <c r="J80" i="35"/>
  <c r="G81" i="35"/>
  <c r="H81" i="35"/>
  <c r="J81" i="35"/>
  <c r="G82" i="35"/>
  <c r="H82" i="35"/>
  <c r="J82" i="35"/>
  <c r="F82" i="35" s="1"/>
  <c r="G83" i="35"/>
  <c r="J83" i="35"/>
  <c r="G84" i="35"/>
  <c r="J84" i="35"/>
  <c r="F84" i="35" s="1"/>
  <c r="H84" i="35" s="1"/>
  <c r="G85" i="35"/>
  <c r="H85" i="35"/>
  <c r="J85" i="35"/>
  <c r="G86" i="35"/>
  <c r="H86" i="35"/>
  <c r="J86" i="35"/>
  <c r="F86" i="35" s="1"/>
  <c r="G87" i="35"/>
  <c r="H87" i="35"/>
  <c r="J87" i="35"/>
  <c r="G88" i="35"/>
  <c r="J88" i="35"/>
  <c r="G89" i="35"/>
  <c r="J89" i="35"/>
  <c r="F89" i="35" s="1"/>
  <c r="H89" i="35" s="1"/>
  <c r="G90" i="35"/>
  <c r="H90" i="35"/>
  <c r="J90" i="35"/>
  <c r="F90" i="35" s="1"/>
  <c r="G91" i="35"/>
  <c r="H91" i="35"/>
  <c r="J91" i="35"/>
  <c r="G92" i="35"/>
  <c r="H92" i="35"/>
  <c r="J92" i="35"/>
  <c r="G93" i="35"/>
  <c r="J93" i="35"/>
  <c r="G94" i="35"/>
  <c r="H94" i="35"/>
  <c r="J94" i="35"/>
  <c r="F94" i="35" s="1"/>
  <c r="G95" i="35"/>
  <c r="J95" i="35"/>
  <c r="F95" i="35" s="1"/>
  <c r="H95" i="35" s="1"/>
  <c r="G96" i="35"/>
  <c r="H96" i="35"/>
  <c r="J96" i="35"/>
  <c r="G97" i="35"/>
  <c r="H97" i="35"/>
  <c r="J97" i="35"/>
  <c r="G98" i="35"/>
  <c r="H98" i="35"/>
  <c r="J98" i="35"/>
  <c r="F98" i="35" s="1"/>
  <c r="G99" i="35"/>
  <c r="J99" i="35"/>
  <c r="G100" i="35"/>
  <c r="J100" i="35"/>
  <c r="F100" i="35" s="1"/>
  <c r="H100" i="35" s="1"/>
  <c r="G101" i="35"/>
  <c r="H101" i="35"/>
  <c r="J101" i="35"/>
  <c r="G102" i="35"/>
  <c r="H102" i="35"/>
  <c r="J102" i="35"/>
  <c r="F102" i="35" s="1"/>
  <c r="G103" i="35"/>
  <c r="H103" i="35"/>
  <c r="J103" i="35"/>
  <c r="G104" i="35"/>
  <c r="J104" i="35"/>
  <c r="G105" i="35"/>
  <c r="J105" i="35"/>
  <c r="F105" i="35" s="1"/>
  <c r="H105" i="35" s="1"/>
  <c r="G106" i="35"/>
  <c r="H106" i="35"/>
  <c r="J106" i="35"/>
  <c r="F106" i="35" s="1"/>
  <c r="G107" i="35"/>
  <c r="H107" i="35"/>
  <c r="J107" i="35"/>
  <c r="G108" i="35"/>
  <c r="H108" i="35"/>
  <c r="J108" i="35"/>
  <c r="G109" i="35"/>
  <c r="J109" i="35"/>
  <c r="G110" i="35"/>
  <c r="H110" i="35"/>
  <c r="J110" i="35"/>
  <c r="F110" i="35" s="1"/>
  <c r="G111" i="35"/>
  <c r="J111" i="35"/>
  <c r="F111" i="35" s="1"/>
  <c r="H111" i="35" s="1"/>
  <c r="G112" i="35"/>
  <c r="H112" i="35"/>
  <c r="J112" i="35"/>
  <c r="G113" i="35"/>
  <c r="H113" i="35"/>
  <c r="J113" i="35"/>
  <c r="G114" i="35"/>
  <c r="H114" i="35"/>
  <c r="J114" i="35"/>
  <c r="F114" i="35" s="1"/>
  <c r="G115" i="35"/>
  <c r="J115" i="35"/>
  <c r="G116" i="35"/>
  <c r="J116" i="35"/>
  <c r="F116" i="35" s="1"/>
  <c r="H116" i="35" s="1"/>
  <c r="G117" i="35"/>
  <c r="H117" i="35"/>
  <c r="J117" i="35"/>
  <c r="G118" i="35"/>
  <c r="H118" i="35"/>
  <c r="J118" i="35"/>
  <c r="F118" i="35" s="1"/>
  <c r="G119" i="35"/>
  <c r="H119" i="35"/>
  <c r="J119" i="35"/>
  <c r="G120" i="35"/>
  <c r="J120" i="35"/>
  <c r="G121" i="35"/>
  <c r="J121" i="35"/>
  <c r="F121" i="35" s="1"/>
  <c r="H121" i="35" s="1"/>
  <c r="G122" i="35"/>
  <c r="H122" i="35"/>
  <c r="J122" i="35"/>
  <c r="F122" i="35" s="1"/>
  <c r="G123" i="35"/>
  <c r="H123" i="35"/>
  <c r="J123" i="35"/>
  <c r="G124" i="35"/>
  <c r="H124" i="35"/>
  <c r="J124" i="35"/>
  <c r="G125" i="35"/>
  <c r="J125" i="35"/>
  <c r="G126" i="35"/>
  <c r="H126" i="35"/>
  <c r="J126" i="35"/>
  <c r="F126" i="35" s="1"/>
  <c r="G127" i="35"/>
  <c r="J127" i="35"/>
  <c r="F127" i="35" s="1"/>
  <c r="H127" i="35" s="1"/>
  <c r="G128" i="35"/>
  <c r="H128" i="35"/>
  <c r="J128" i="35"/>
  <c r="G129" i="35"/>
  <c r="H129" i="35"/>
  <c r="J129" i="35"/>
  <c r="G130" i="35"/>
  <c r="H130" i="35"/>
  <c r="J130" i="35"/>
  <c r="F130" i="35" s="1"/>
  <c r="G131" i="35"/>
  <c r="J131" i="35"/>
  <c r="G132" i="35"/>
  <c r="J132" i="35"/>
  <c r="F132" i="35" s="1"/>
  <c r="H132" i="35" s="1"/>
  <c r="G133" i="35"/>
  <c r="H133" i="35"/>
  <c r="J133" i="35"/>
  <c r="G134" i="35"/>
  <c r="H134" i="35"/>
  <c r="J134" i="35"/>
  <c r="F134" i="35" s="1"/>
  <c r="G135" i="35"/>
  <c r="H135" i="35"/>
  <c r="J135" i="35"/>
  <c r="G136" i="35"/>
  <c r="J136" i="35"/>
  <c r="G137" i="35"/>
  <c r="J137" i="35"/>
  <c r="F137" i="35" s="1"/>
  <c r="H137" i="35" s="1"/>
  <c r="G138" i="35"/>
  <c r="H138" i="35"/>
  <c r="J138" i="35"/>
  <c r="F138" i="35" s="1"/>
  <c r="G139" i="35"/>
  <c r="H139" i="35"/>
  <c r="J139" i="35"/>
  <c r="G140" i="35"/>
  <c r="H140" i="35"/>
  <c r="J140" i="35"/>
  <c r="G141" i="35"/>
  <c r="J141" i="35"/>
  <c r="G142" i="35"/>
  <c r="H142" i="35"/>
  <c r="J142" i="35"/>
  <c r="F142" i="35" s="1"/>
  <c r="G143" i="35"/>
  <c r="J143" i="35"/>
  <c r="F143" i="35" s="1"/>
  <c r="H143" i="35" s="1"/>
  <c r="G144" i="35"/>
  <c r="H144" i="35"/>
  <c r="J144" i="35"/>
  <c r="G145" i="35"/>
  <c r="H145" i="35"/>
  <c r="J145" i="35"/>
  <c r="G146" i="35"/>
  <c r="H146" i="35"/>
  <c r="J146" i="35"/>
  <c r="F146" i="35" s="1"/>
  <c r="G147" i="35"/>
  <c r="J147" i="35"/>
  <c r="G148" i="35"/>
  <c r="J148" i="35"/>
  <c r="F148" i="35" s="1"/>
  <c r="H148" i="35" s="1"/>
  <c r="G149" i="35"/>
  <c r="H149" i="35"/>
  <c r="J149" i="35"/>
  <c r="G150" i="35"/>
  <c r="H150" i="35"/>
  <c r="J150" i="35"/>
  <c r="F150" i="35" s="1"/>
  <c r="G151" i="35"/>
  <c r="H151" i="35"/>
  <c r="J151" i="35"/>
  <c r="G152" i="35"/>
  <c r="J152" i="35"/>
  <c r="G153" i="35"/>
  <c r="J153" i="35"/>
  <c r="F153" i="35" s="1"/>
  <c r="H153" i="35" s="1"/>
  <c r="G154" i="35"/>
  <c r="H154" i="35"/>
  <c r="J154" i="35"/>
  <c r="F154" i="35" s="1"/>
  <c r="G155" i="35"/>
  <c r="H155" i="35"/>
  <c r="J155" i="35"/>
  <c r="G156" i="35"/>
  <c r="H156" i="35"/>
  <c r="J156" i="35"/>
  <c r="G157" i="35"/>
  <c r="J157" i="35"/>
  <c r="G158" i="35"/>
  <c r="H158" i="35"/>
  <c r="J158" i="35"/>
  <c r="F158" i="35" s="1"/>
  <c r="G159" i="35"/>
  <c r="J159" i="35"/>
  <c r="F159" i="35" s="1"/>
  <c r="H159" i="35" s="1"/>
  <c r="G160" i="35"/>
  <c r="H160" i="35"/>
  <c r="J160" i="35"/>
  <c r="G161" i="35"/>
  <c r="H161" i="35"/>
  <c r="J161" i="35"/>
  <c r="G162" i="35"/>
  <c r="H162" i="35"/>
  <c r="J162" i="35"/>
  <c r="F162" i="35" s="1"/>
  <c r="G163" i="35"/>
  <c r="J163" i="35"/>
  <c r="G164" i="35"/>
  <c r="J164" i="35"/>
  <c r="F164" i="35" s="1"/>
  <c r="H164" i="35" s="1"/>
  <c r="G165" i="35"/>
  <c r="H165" i="35"/>
  <c r="J165" i="35"/>
  <c r="G166" i="35"/>
  <c r="H166" i="35"/>
  <c r="J166" i="35"/>
  <c r="F166" i="35" s="1"/>
  <c r="G167" i="35"/>
  <c r="H167" i="35"/>
  <c r="J167" i="35"/>
  <c r="G168" i="35"/>
  <c r="J168" i="35"/>
  <c r="G169" i="35"/>
  <c r="J169" i="35"/>
  <c r="F169" i="35" s="1"/>
  <c r="H169" i="35" s="1"/>
  <c r="G170" i="35"/>
  <c r="H170" i="35"/>
  <c r="J170" i="35"/>
  <c r="F170" i="35" s="1"/>
  <c r="G171" i="35"/>
  <c r="H171" i="35"/>
  <c r="J171" i="35"/>
  <c r="G172" i="35"/>
  <c r="H172" i="35"/>
  <c r="J172" i="35"/>
  <c r="G173" i="35"/>
  <c r="J173" i="35"/>
  <c r="G174" i="35"/>
  <c r="H174" i="35"/>
  <c r="J174" i="35"/>
  <c r="F174" i="35" s="1"/>
  <c r="G175" i="35"/>
  <c r="J175" i="35"/>
  <c r="F175" i="35" s="1"/>
  <c r="H175" i="35" s="1"/>
  <c r="G176" i="35"/>
  <c r="H176" i="35"/>
  <c r="J176" i="35"/>
  <c r="G177" i="35"/>
  <c r="H177" i="35"/>
  <c r="J177" i="35"/>
  <c r="G178" i="35"/>
  <c r="H178" i="35"/>
  <c r="J178" i="35"/>
  <c r="F178" i="35" s="1"/>
  <c r="G179" i="35"/>
  <c r="J179" i="35"/>
  <c r="G180" i="35"/>
  <c r="J180" i="35"/>
  <c r="F180" i="35" s="1"/>
  <c r="H180" i="35" s="1"/>
  <c r="G181" i="35"/>
  <c r="H181" i="35"/>
  <c r="J181" i="35"/>
  <c r="G182" i="35"/>
  <c r="H182" i="35"/>
  <c r="J182" i="35"/>
  <c r="F182" i="35" s="1"/>
  <c r="G183" i="35"/>
  <c r="H183" i="35"/>
  <c r="J183" i="35"/>
  <c r="G184" i="35"/>
  <c r="J184" i="35"/>
  <c r="G185" i="35"/>
  <c r="J185" i="35"/>
  <c r="F185" i="35" s="1"/>
  <c r="H185" i="35" s="1"/>
  <c r="G186" i="35"/>
  <c r="H186" i="35"/>
  <c r="J186" i="35"/>
  <c r="F186" i="35" s="1"/>
  <c r="G187" i="35"/>
  <c r="H187" i="35"/>
  <c r="J187" i="35"/>
  <c r="G188" i="35"/>
  <c r="H188" i="35"/>
  <c r="J188" i="35"/>
  <c r="G189" i="35"/>
  <c r="J189" i="35"/>
  <c r="G190" i="35"/>
  <c r="H190" i="35"/>
  <c r="J190" i="35"/>
  <c r="F190" i="35" s="1"/>
  <c r="G191" i="35"/>
  <c r="J191" i="35"/>
  <c r="F191" i="35" s="1"/>
  <c r="H191" i="35" s="1"/>
  <c r="G192" i="35"/>
  <c r="H192" i="35"/>
  <c r="J192" i="35"/>
  <c r="G193" i="35"/>
  <c r="H193" i="35"/>
  <c r="J193" i="35"/>
  <c r="G194" i="35"/>
  <c r="H194" i="35"/>
  <c r="J194" i="35"/>
  <c r="F194" i="35" s="1"/>
  <c r="G195" i="35"/>
  <c r="J195" i="35"/>
  <c r="G196" i="35"/>
  <c r="J196" i="35"/>
  <c r="F196" i="35" s="1"/>
  <c r="H196" i="35" s="1"/>
  <c r="G197" i="35"/>
  <c r="H197" i="35"/>
  <c r="J197" i="35"/>
  <c r="G198" i="35"/>
  <c r="H198" i="35"/>
  <c r="J198" i="35"/>
  <c r="F198" i="35" s="1"/>
  <c r="G199" i="35"/>
  <c r="H199" i="35"/>
  <c r="J199" i="35"/>
  <c r="G200" i="35"/>
  <c r="J200" i="35"/>
  <c r="G201" i="35"/>
  <c r="J201" i="35"/>
  <c r="F201" i="35" s="1"/>
  <c r="H201" i="35" s="1"/>
  <c r="G202" i="35"/>
  <c r="H202" i="35"/>
  <c r="J202" i="35"/>
  <c r="F202" i="35" s="1"/>
  <c r="G203" i="35"/>
  <c r="H203" i="35"/>
  <c r="J203" i="35"/>
  <c r="G204" i="35"/>
  <c r="H204" i="35"/>
  <c r="J204" i="35"/>
  <c r="G205" i="35"/>
  <c r="J205" i="35"/>
  <c r="G206" i="35"/>
  <c r="H206" i="35"/>
  <c r="J206" i="35"/>
  <c r="F206" i="35" s="1"/>
  <c r="G207" i="35"/>
  <c r="J207" i="35"/>
  <c r="F207" i="35" s="1"/>
  <c r="H207" i="35" s="1"/>
  <c r="G208" i="35"/>
  <c r="H208" i="35"/>
  <c r="J208" i="35"/>
  <c r="G209" i="35"/>
  <c r="H209" i="35"/>
  <c r="J209" i="35"/>
  <c r="G210" i="35"/>
  <c r="H210" i="35"/>
  <c r="J210" i="35"/>
  <c r="F210" i="35" s="1"/>
  <c r="G211" i="35"/>
  <c r="J211" i="35"/>
  <c r="G212" i="35"/>
  <c r="J212" i="35"/>
  <c r="F212" i="35" s="1"/>
  <c r="H212" i="35" s="1"/>
  <c r="G213" i="35"/>
  <c r="H213" i="35"/>
  <c r="J213" i="35"/>
  <c r="G214" i="35"/>
  <c r="H214" i="35"/>
  <c r="J214" i="35"/>
  <c r="F214" i="35" s="1"/>
  <c r="G215" i="35"/>
  <c r="H215" i="35"/>
  <c r="J215" i="35"/>
  <c r="G216" i="35"/>
  <c r="J216" i="35"/>
  <c r="G217" i="35"/>
  <c r="J217" i="35"/>
  <c r="F217" i="35" s="1"/>
  <c r="H217" i="35" s="1"/>
  <c r="G218" i="35"/>
  <c r="H218" i="35"/>
  <c r="J218" i="35"/>
  <c r="F218" i="35" s="1"/>
  <c r="G219" i="35"/>
  <c r="H219" i="35"/>
  <c r="J219" i="35"/>
  <c r="G220" i="35"/>
  <c r="H220" i="35"/>
  <c r="J220" i="35"/>
  <c r="G221" i="35"/>
  <c r="J221" i="35"/>
  <c r="G222" i="35"/>
  <c r="H222" i="35"/>
  <c r="J222" i="35"/>
  <c r="F222" i="35" s="1"/>
  <c r="G223" i="35"/>
  <c r="J223" i="35"/>
  <c r="F223" i="35" s="1"/>
  <c r="H223" i="35" s="1"/>
  <c r="G224" i="35"/>
  <c r="H224" i="35"/>
  <c r="J224" i="35"/>
  <c r="G225" i="35"/>
  <c r="H225" i="35"/>
  <c r="J225" i="35"/>
  <c r="G226" i="35"/>
  <c r="H226" i="35"/>
  <c r="J226" i="35"/>
  <c r="F226" i="35" s="1"/>
  <c r="G227" i="35"/>
  <c r="J227" i="35"/>
  <c r="G228" i="35"/>
  <c r="J228" i="35"/>
  <c r="F228" i="35" s="1"/>
  <c r="H228" i="35" s="1"/>
  <c r="G229" i="35"/>
  <c r="H229" i="35"/>
  <c r="J229" i="35"/>
  <c r="G230" i="35"/>
  <c r="H230" i="35"/>
  <c r="J230" i="35"/>
  <c r="F230" i="35" s="1"/>
  <c r="G231" i="35"/>
  <c r="H231" i="35"/>
  <c r="J231" i="35"/>
  <c r="G232" i="35"/>
  <c r="J232" i="35"/>
  <c r="G233" i="35"/>
  <c r="J233" i="35"/>
  <c r="F233" i="35" s="1"/>
  <c r="H233" i="35" s="1"/>
  <c r="G234" i="35"/>
  <c r="H234" i="35"/>
  <c r="J234" i="35"/>
  <c r="F234" i="35" s="1"/>
  <c r="G235" i="35"/>
  <c r="H235" i="35"/>
  <c r="J235" i="35"/>
  <c r="G236" i="35"/>
  <c r="H236" i="35"/>
  <c r="J236" i="35"/>
  <c r="G237" i="35"/>
  <c r="J237" i="35"/>
  <c r="G238" i="35"/>
  <c r="H238" i="35"/>
  <c r="J238" i="35"/>
  <c r="F238" i="35" s="1"/>
  <c r="G239" i="35"/>
  <c r="J239" i="35"/>
  <c r="F239" i="35" s="1"/>
  <c r="H239" i="35" s="1"/>
  <c r="G240" i="35"/>
  <c r="H240" i="35"/>
  <c r="J240" i="35"/>
  <c r="G241" i="35"/>
  <c r="H241" i="35"/>
  <c r="J241" i="35"/>
  <c r="G242" i="35"/>
  <c r="H242" i="35"/>
  <c r="J242" i="35"/>
  <c r="F242" i="35" s="1"/>
  <c r="G243" i="35"/>
  <c r="J243" i="35"/>
  <c r="G244" i="35"/>
  <c r="J244" i="35"/>
  <c r="F244" i="35" s="1"/>
  <c r="H244" i="35" s="1"/>
  <c r="G245" i="35"/>
  <c r="H245" i="35"/>
  <c r="J245" i="35"/>
  <c r="G246" i="35"/>
  <c r="H246" i="35"/>
  <c r="J246" i="35"/>
  <c r="F246" i="35" s="1"/>
  <c r="G247" i="35"/>
  <c r="H247" i="35"/>
  <c r="J247" i="35"/>
  <c r="G248" i="35"/>
  <c r="J248" i="35"/>
  <c r="G249" i="35"/>
  <c r="J249" i="35"/>
  <c r="F249" i="35" s="1"/>
  <c r="H249" i="35" s="1"/>
  <c r="G250" i="35"/>
  <c r="H250" i="35"/>
  <c r="J250" i="35"/>
  <c r="F250" i="35" s="1"/>
  <c r="G251" i="35"/>
  <c r="H251" i="35"/>
  <c r="J251" i="35"/>
  <c r="G252" i="35"/>
  <c r="H252" i="35"/>
  <c r="J252" i="35"/>
  <c r="G253" i="35"/>
  <c r="J253" i="35"/>
  <c r="G254" i="35"/>
  <c r="H254" i="35"/>
  <c r="J254" i="35"/>
  <c r="F254" i="35" s="1"/>
  <c r="G255" i="35"/>
  <c r="J255" i="35"/>
  <c r="F255" i="35" s="1"/>
  <c r="H255" i="35" s="1"/>
  <c r="G256" i="35"/>
  <c r="H256" i="35"/>
  <c r="J256" i="35"/>
  <c r="G257" i="35"/>
  <c r="H257" i="35"/>
  <c r="J257" i="35"/>
  <c r="G258" i="35"/>
  <c r="H258" i="35"/>
  <c r="J258" i="35"/>
  <c r="F258" i="35" s="1"/>
  <c r="G259" i="35"/>
  <c r="J259" i="35"/>
  <c r="G260" i="35"/>
  <c r="J260" i="35"/>
  <c r="F260" i="35" s="1"/>
  <c r="H260" i="35" s="1"/>
  <c r="G261" i="35"/>
  <c r="H261" i="35"/>
  <c r="J261" i="35"/>
  <c r="G262" i="35"/>
  <c r="H262" i="35"/>
  <c r="J262" i="35"/>
  <c r="F262" i="35" s="1"/>
  <c r="G263" i="35"/>
  <c r="H263" i="35"/>
  <c r="J263" i="35"/>
  <c r="G264" i="35"/>
  <c r="J264" i="35"/>
  <c r="G265" i="35"/>
  <c r="J265" i="35"/>
  <c r="F265" i="35" s="1"/>
  <c r="H265" i="35" s="1"/>
  <c r="G266" i="35"/>
  <c r="H266" i="35"/>
  <c r="J266" i="35"/>
  <c r="F266" i="35" s="1"/>
  <c r="G267" i="35"/>
  <c r="H267" i="35"/>
  <c r="J267" i="35"/>
  <c r="G268" i="35"/>
  <c r="H268" i="35"/>
  <c r="J268" i="35"/>
  <c r="G269" i="35"/>
  <c r="J269" i="35"/>
  <c r="G270" i="35"/>
  <c r="H270" i="35"/>
  <c r="J270" i="35"/>
  <c r="F270" i="35" s="1"/>
  <c r="G271" i="35"/>
  <c r="J271" i="35"/>
  <c r="F271" i="35" s="1"/>
  <c r="H271" i="35" s="1"/>
  <c r="G272" i="35"/>
  <c r="H272" i="35"/>
  <c r="J272" i="35"/>
  <c r="G273" i="35"/>
  <c r="H273" i="35"/>
  <c r="J273" i="35"/>
  <c r="G274" i="35"/>
  <c r="H274" i="35"/>
  <c r="J274" i="35"/>
  <c r="F274" i="35" s="1"/>
  <c r="G275" i="35"/>
  <c r="J275" i="35"/>
  <c r="G276" i="35"/>
  <c r="J276" i="35"/>
  <c r="F276" i="35" s="1"/>
  <c r="H276" i="35" s="1"/>
  <c r="G277" i="35"/>
  <c r="H277" i="35"/>
  <c r="J277" i="35"/>
  <c r="G278" i="35"/>
  <c r="H278" i="35"/>
  <c r="J278" i="35"/>
  <c r="F278" i="35" s="1"/>
  <c r="G279" i="35"/>
  <c r="H279" i="35"/>
  <c r="J279" i="35"/>
  <c r="G280" i="35"/>
  <c r="J280" i="35"/>
  <c r="G281" i="35"/>
  <c r="J281" i="35"/>
  <c r="F281" i="35" s="1"/>
  <c r="H281" i="35" s="1"/>
  <c r="G282" i="35"/>
  <c r="H282" i="35"/>
  <c r="J282" i="35"/>
  <c r="F282" i="35" s="1"/>
  <c r="G283" i="35"/>
  <c r="H283" i="35"/>
  <c r="J283" i="35"/>
  <c r="G284" i="35"/>
  <c r="H284" i="35"/>
  <c r="J284" i="35"/>
  <c r="G285" i="35"/>
  <c r="J285" i="35"/>
  <c r="G286" i="35"/>
  <c r="H286" i="35"/>
  <c r="J286" i="35"/>
  <c r="F286" i="35" s="1"/>
  <c r="G287" i="35"/>
  <c r="J287" i="35"/>
  <c r="F287" i="35" s="1"/>
  <c r="H287" i="35" s="1"/>
  <c r="G288" i="35"/>
  <c r="H288" i="35"/>
  <c r="J288" i="35"/>
  <c r="G289" i="35"/>
  <c r="H289" i="35"/>
  <c r="J289" i="35"/>
  <c r="G290" i="35"/>
  <c r="H290" i="35"/>
  <c r="J290" i="35"/>
  <c r="F290" i="35" s="1"/>
  <c r="G291" i="35"/>
  <c r="J291" i="35"/>
  <c r="G292" i="35"/>
  <c r="J292" i="35"/>
  <c r="F292" i="35" s="1"/>
  <c r="H292" i="35" s="1"/>
  <c r="G293" i="35"/>
  <c r="H293" i="35"/>
  <c r="J293" i="35"/>
  <c r="G294" i="35"/>
  <c r="H294" i="35"/>
  <c r="J294" i="35"/>
  <c r="F294" i="35" s="1"/>
  <c r="G295" i="35"/>
  <c r="H295" i="35"/>
  <c r="J295" i="35"/>
  <c r="G296" i="35"/>
  <c r="J296" i="35"/>
  <c r="G297" i="35"/>
  <c r="J297" i="35"/>
  <c r="F297" i="35" s="1"/>
  <c r="H297" i="35" s="1"/>
  <c r="G298" i="35"/>
  <c r="H298" i="35"/>
  <c r="J298" i="35"/>
  <c r="F298" i="35" s="1"/>
  <c r="G299" i="35"/>
  <c r="H299" i="35"/>
  <c r="J299" i="35"/>
  <c r="G300" i="35"/>
  <c r="H300" i="35"/>
  <c r="J300" i="35"/>
  <c r="G301" i="35"/>
  <c r="J301" i="35"/>
  <c r="G302" i="35"/>
  <c r="H302" i="35"/>
  <c r="J302" i="35"/>
  <c r="F302" i="35" s="1"/>
  <c r="G303" i="35"/>
  <c r="J303" i="35"/>
  <c r="F303" i="35" s="1"/>
  <c r="H303" i="35" s="1"/>
  <c r="J3" i="35" l="1"/>
  <c r="I3" i="35" s="1"/>
  <c r="G3" i="35" s="1"/>
  <c r="H3" i="35" l="1"/>
  <c r="Q33" i="25" l="1"/>
  <c r="Q33" i="24"/>
  <c r="N39" i="27"/>
  <c r="N33" i="25"/>
  <c r="N33" i="24"/>
  <c r="S33" i="24" l="1"/>
  <c r="M33" i="24" l="1"/>
  <c r="O33" i="24"/>
  <c r="O33" i="25"/>
  <c r="O39" i="27"/>
  <c r="Q39" i="27"/>
  <c r="Q51" i="23"/>
  <c r="N51" i="23" l="1"/>
  <c r="O51" i="23"/>
  <c r="M33" i="25"/>
  <c r="M39" i="27" l="1"/>
  <c r="M51" i="23"/>
  <c r="P39" i="27"/>
  <c r="P51" i="23"/>
  <c r="K51" i="23"/>
  <c r="P33" i="25"/>
  <c r="P33" i="24"/>
  <c r="L33" i="25"/>
  <c r="L33" i="24"/>
  <c r="K39" i="27"/>
  <c r="K33" i="24"/>
  <c r="L51" i="23"/>
  <c r="L39" i="27"/>
  <c r="Q37" i="22" l="1"/>
  <c r="E10" i="28" s="1"/>
  <c r="N37" i="22"/>
  <c r="E7" i="28" s="1"/>
  <c r="M37" i="22"/>
  <c r="E6" i="28" s="1"/>
  <c r="K37" i="22" l="1"/>
  <c r="E4" i="28" s="1"/>
  <c r="O37" i="22"/>
  <c r="E8" i="28" s="1"/>
  <c r="P37" i="22"/>
  <c r="E9" i="28" s="1"/>
  <c r="L37" i="22"/>
  <c r="E5" i="28" s="1"/>
</calcChain>
</file>

<file path=xl/sharedStrings.xml><?xml version="1.0" encoding="utf-8"?>
<sst xmlns="http://schemas.openxmlformats.org/spreadsheetml/2006/main" count="899" uniqueCount="490">
  <si>
    <t>Počet podpůrných personálních opatření ve školách</t>
  </si>
  <si>
    <t xml:space="preserve">Počet poskytnutých služeb individuální podpory pedagogům </t>
  </si>
  <si>
    <t>Celkový počet účastníků</t>
  </si>
  <si>
    <t>Počet organizací, ve kterých se zvýšila kvalita výchovy a vzdělávání a proinkluzivnost</t>
  </si>
  <si>
    <t>Počet pracovníků ve vzdělávání, kteří v praxi uplatňují nově získané poznatky a dovednosti</t>
  </si>
  <si>
    <t>* definice indikátorů</t>
  </si>
  <si>
    <t>Indikátory celkem</t>
  </si>
  <si>
    <t>POSTUP:</t>
  </si>
  <si>
    <t>3.</t>
  </si>
  <si>
    <t>1.</t>
  </si>
  <si>
    <t>2.</t>
  </si>
  <si>
    <t>Počet podpořených osob - pracovníci ve vzdělávání</t>
  </si>
  <si>
    <t>Výstupy</t>
  </si>
  <si>
    <t>Výsledky</t>
  </si>
  <si>
    <t>Milník</t>
  </si>
  <si>
    <t>Počet dětí a žáků s potřebou podpůrných opatření v podpořených organizacích *</t>
  </si>
  <si>
    <t>Počet dětí, žáků a studentů Romů v podpořených organizacích *</t>
  </si>
  <si>
    <t>Celkový počet dětí, žáků a studentů v podpořených organizacích *</t>
  </si>
  <si>
    <t>Cena jedné šablony
(v Kč)</t>
  </si>
  <si>
    <t>Typ</t>
  </si>
  <si>
    <t>Název</t>
  </si>
  <si>
    <t>Číslo</t>
  </si>
  <si>
    <t>Hodnota</t>
  </si>
  <si>
    <t>Poznámka</t>
  </si>
  <si>
    <t>4.</t>
  </si>
  <si>
    <t>Hodnoty nekopírujte a nepřesunujte, vždy je ručně vepište.</t>
  </si>
  <si>
    <t>5.</t>
  </si>
  <si>
    <t>V kalkulačce vyplňujte vždy pouze "BÍLÁ" pole.</t>
  </si>
  <si>
    <t>zpět na hlavní stranu</t>
  </si>
  <si>
    <t>Celkový počet dětí, žáků a studentů začleněných do organizací, u kterých se díky podpoře ESF zvýšila kvalita výchovy a vzdělávání a proinkluzivnost.</t>
  </si>
  <si>
    <t>Počet dětí a žáků, studentů Romů začleněných do organizací, u kterých se díky podpoře ESF zvýšila kvalita výchovy a vzdělávání a proinkluzivnost a tím se zlepšily podmínky pro jejich začlenění a vzdělávání.
Hodnota je zjišťována na začátku a na konci operace. Rozdílem těchto hodnot vznikne „dodatečný“ počet, tj. změna stavu.
Za Roma považujeme osobu, která se za ni sama považuje, aniž by se nutně k této příslušnosti za všech okolností (např. při sčítání lidu) hlásila, a/nebo je za takovou považována svým okolím na základě skutečných či domnělých (antropologických, kulturních nebo sociálních) indikátorů.
Poznámka: Při sběru monitorovacích dat bude důsledně respektována ochrana osobních údajů. MI se bude dokládat prohlášením příjemce (ředitele školy/NNO), který bude žáka/studenta identifikovat. Údaje o tom, který konkrétní žák/student byl započítán, nebude organizace nikam předávat, vykazovat bude pouze souhrnné číslo.</t>
  </si>
  <si>
    <t>Počet dětí a žáků s potřebou podpůrných opatření ve stupni 1-5, začleněných do organizací, u kterých se díky podpoře ESF zvýšila kvalita výchovy a vzdělávání a proinkluzivnost a tím se zlepšily podmínky pro začlenění a vzdělávání těchto dětí a žáků. Podpůrnými opatřeními se rozumí nezbytné úpravy ve vzdělávání a školských službách odpovídající zdravotnímu stavu, kulturnímu prostředí nebo jiným životním podmínkám dítěte nebo žáka.
Hodnota je zjišťována na začátku a na konci operace. Rozdílem těchto hodnot vznikne „dodatečný“ počet, tj. změna stavu.</t>
  </si>
  <si>
    <t>Práce školního kariérového poradce ve škole ve výši úvazku 0,1 na 1 měsíc</t>
  </si>
  <si>
    <t>Absolvent vzdělávacího programu DVPP v časové dotaci minimálně 8 hodin</t>
  </si>
  <si>
    <t>Práce školního asistenta ve škole ve výši úvazku 0,1 na jeden měsíc</t>
  </si>
  <si>
    <t>Práce speciálního pedagoga ve škole ve výši úvazku 0,1 na jeden měsíc</t>
  </si>
  <si>
    <t>Práce školního psychologa ve škole ve výši úvazku 0,5 na jeden měsíc</t>
  </si>
  <si>
    <t>Práce sociálního pedagoga ve škole ve výši úvazku 0,1 na jeden měsíc</t>
  </si>
  <si>
    <t>Absolvent vzdělávacího programu v časové dotaci 8 hodin</t>
  </si>
  <si>
    <t>Tři absolventi dvou ucelených bloků vzájemné spolupráce pedagogů v celkové délce dvacet hodin vzdělávání každého pedagoga</t>
  </si>
  <si>
    <t>Základní škola</t>
  </si>
  <si>
    <t>Mateřská škola</t>
  </si>
  <si>
    <t>Školní družina</t>
  </si>
  <si>
    <t>Školní klub</t>
  </si>
  <si>
    <t>Středisko volného času</t>
  </si>
  <si>
    <t>Základní umělecká škola</t>
  </si>
  <si>
    <t>kliknutím na barevný blok budete přesměrováni na vybraný subjekt</t>
  </si>
  <si>
    <t>6.</t>
  </si>
  <si>
    <t>7.</t>
  </si>
  <si>
    <t>8.</t>
  </si>
  <si>
    <t>výzvy č. 02_18_063 a výzvy č. 02_18_064 OP VVV</t>
  </si>
  <si>
    <t>zpět na úvodní stranu</t>
  </si>
  <si>
    <t>2.I/1</t>
  </si>
  <si>
    <t>Školní asistent – personální podpora MŠ</t>
  </si>
  <si>
    <t>2.I/2</t>
  </si>
  <si>
    <t>Školní speciální pedagog – personální podpora MŠ</t>
  </si>
  <si>
    <t>2.I/3</t>
  </si>
  <si>
    <t>Školní psycholog – personální podpora MŠ</t>
  </si>
  <si>
    <t>2.I/4</t>
  </si>
  <si>
    <t>Sociální pedagog – personální podpora MŠ</t>
  </si>
  <si>
    <t>2.I/5</t>
  </si>
  <si>
    <t>Chůva – personální podpora MŠ</t>
  </si>
  <si>
    <t>Práce chůvy v mateřské škole ve výši úvazku 0,1 na jeden měsíc</t>
  </si>
  <si>
    <t>2.I/6</t>
  </si>
  <si>
    <t>2.I/6 e</t>
  </si>
  <si>
    <t>2.I/7</t>
  </si>
  <si>
    <t>30 hodin práce supervizora/mentora/kouče v mateřské škole</t>
  </si>
  <si>
    <t>2.I/8</t>
  </si>
  <si>
    <t>Sdílení zkušeností pedagogů z různých škol/školských zařízení prostřednictvím vzájemných návštěv</t>
  </si>
  <si>
    <t>Dva absolventi uceleného bloku vzájemného vzdělávání, každý v délce šestnáct hodin</t>
  </si>
  <si>
    <t>2.I/9</t>
  </si>
  <si>
    <t>Nové metody ve vzdělávání předškolních dětí</t>
  </si>
  <si>
    <t>Dva absolventi bloku spolupráce pedagogů při přípravě a realizaci nové metody výuky v celkové délce 6 hodin vzdělávání každého pedagoga</t>
  </si>
  <si>
    <t>2.I/10</t>
  </si>
  <si>
    <t>Zapojení odborníka z praxe do vzdělávání v MŠ</t>
  </si>
  <si>
    <t>Jeden absolvent vzájemné spolupráce pedagoga a odborníka z praxe v celkové délce 25 hodin vzdělávání pedagoga</t>
  </si>
  <si>
    <t>2.I/11</t>
  </si>
  <si>
    <t>Realizovaná výuka s ICT </t>
  </si>
  <si>
    <t>2.I/12</t>
  </si>
  <si>
    <t>Projektový den ve škole</t>
  </si>
  <si>
    <t>Realizovaný projektový den</t>
  </si>
  <si>
    <t>2.I/13</t>
  </si>
  <si>
    <t>Projektový den mimo školu</t>
  </si>
  <si>
    <t>Realizovaný projektový den mimo školu</t>
  </si>
  <si>
    <t>2.I/14</t>
  </si>
  <si>
    <t>Odborně zaměřená tematická setkávání a spolupráce s rodiči dětí v MŠ</t>
  </si>
  <si>
    <t xml:space="preserve">Realizovaná dvouhodinová setkání v celkovém rozsahu 12 h </t>
  </si>
  <si>
    <t>2.I/15</t>
  </si>
  <si>
    <t>Komunitně osvětová setkávání</t>
  </si>
  <si>
    <t xml:space="preserve">Realizované dvouhodinové setkání </t>
  </si>
  <si>
    <t xml:space="preserve">Počet platforem pro odborná tematická setkání </t>
  </si>
  <si>
    <t>Počet produktů polytechnického vzdělávání</t>
  </si>
  <si>
    <t xml:space="preserve">Počet rozvojových aktivit vedoucích k rozvoji kompetencí </t>
  </si>
  <si>
    <t xml:space="preserve">Počet uspořádaných jednorázových akcí </t>
  </si>
  <si>
    <t>Profesní rozvoj předškolních pedagogů prostřednictvím supervize/ mentoringu/ koučinku</t>
  </si>
  <si>
    <t>Sdílení zkušeností pedagogů z různých škol/ školských zařízení prostřednictvím vzájemných návštěv</t>
  </si>
  <si>
    <t>2.II/1</t>
  </si>
  <si>
    <t>Školní asistent – personální podpora ZŠ</t>
  </si>
  <si>
    <t>Práce školního asistenta ve škole ve výši úvazku 0,1 na jeden měsíc</t>
  </si>
  <si>
    <t>2.II/2</t>
  </si>
  <si>
    <t>Školní speciální pedagog – personální podpora ZŠ</t>
  </si>
  <si>
    <t>2.II/3</t>
  </si>
  <si>
    <t>Školní psycholog – personální podpora ZŠ</t>
  </si>
  <si>
    <t>2.II/4</t>
  </si>
  <si>
    <t>Sociální pedagog – personální podpora ZŠ</t>
  </si>
  <si>
    <t>2.II/5</t>
  </si>
  <si>
    <t>Školní kariérový poradce – personální podpora ZŠ</t>
  </si>
  <si>
    <t>2.II/6</t>
  </si>
  <si>
    <t>2.II/6 e</t>
  </si>
  <si>
    <t>2.II/7</t>
  </si>
  <si>
    <t>2.II/8</t>
  </si>
  <si>
    <t>Vzájemná spolupráce pedagogů ZŠ</t>
  </si>
  <si>
    <t>2.II/9 </t>
  </si>
  <si>
    <t>Sdílení zkušeností pedagogů z různých škol/školských zařízení prostřednictvím vzájemných návštěv</t>
  </si>
  <si>
    <t>Dva absolventi dvou ucelených bloků vzájemného vzdělávání v celkové délce šestnáct hodin vzdělávání každého pedagoga</t>
  </si>
  <si>
    <t>2.II/10</t>
  </si>
  <si>
    <t>Tandemová výuka v ZŠ</t>
  </si>
  <si>
    <t>Dva absolventi deseti ucelených bloků vzájemné spolupráce pedagogů v celkové délce dvacet hodin vzdělávání každého pedagoga</t>
  </si>
  <si>
    <t>2.II/11</t>
  </si>
  <si>
    <t>CLIL ve výuce v ZŠ</t>
  </si>
  <si>
    <t>Dva absolventi pěti ucelených bloků spolupráce učitelů při přípravě a realizaci CLIL v celkové délce třicet hodin vzdělávání každého pedagoga</t>
  </si>
  <si>
    <t>2.II/12</t>
  </si>
  <si>
    <t>Nové metody ve výuce v ZŠ</t>
  </si>
  <si>
    <t>2.II/13</t>
  </si>
  <si>
    <t xml:space="preserve">Profesní rozvoj pedagogů ZŠ prostřednictvím supervize/mentoringu/koučinku </t>
  </si>
  <si>
    <t>30 hodin práce supervizora/mentora/kouče v základní škole</t>
  </si>
  <si>
    <t>2.II/14</t>
  </si>
  <si>
    <t>Zapojení odborníka z praxe do výuky v ZŠ</t>
  </si>
  <si>
    <t>2.II/15</t>
  </si>
  <si>
    <t>Zapojení ICT technika do výuky v ZŠ</t>
  </si>
  <si>
    <t>25 odučených hodin s ICT technikem v ZŠ</t>
  </si>
  <si>
    <t>2.II/16</t>
  </si>
  <si>
    <t>2.II/17</t>
  </si>
  <si>
    <t xml:space="preserve">Klub pro žáky ZŠ </t>
  </si>
  <si>
    <t>Ucelený proces zřízení, vybavení a realizace klubu</t>
  </si>
  <si>
    <t>2.II/18</t>
  </si>
  <si>
    <t>Doučování žáků ZŠ ohrožených školním neúspěchem</t>
  </si>
  <si>
    <t>Ucelený blok doučování</t>
  </si>
  <si>
    <t>2.II/19</t>
  </si>
  <si>
    <t>2.II/20</t>
  </si>
  <si>
    <t>2.II/21</t>
  </si>
  <si>
    <t>Odborně zaměřená tematická setkávání a spolupráce s rodiči žáků ZŠ</t>
  </si>
  <si>
    <t>Realizovaná dvouhodinová setkání v celkovém rozsahu 12 h</t>
  </si>
  <si>
    <t>2.II/22</t>
  </si>
  <si>
    <t>Realizované dvouhodinové setkání</t>
  </si>
  <si>
    <t>2.V/1</t>
  </si>
  <si>
    <t>Školní asistent – personální podpora ŠD/ŠK</t>
  </si>
  <si>
    <t>2.V/2</t>
  </si>
  <si>
    <t>Speciální pedagog – personální podpora ŠD/ŠK</t>
  </si>
  <si>
    <t>2.V/3</t>
  </si>
  <si>
    <t>Sociální pedagog – personální podpora ŠD/ŠK</t>
  </si>
  <si>
    <t>2.V/4</t>
  </si>
  <si>
    <t>2.V/4 e</t>
  </si>
  <si>
    <t>2.V/5 </t>
  </si>
  <si>
    <t>Vzájemná spolupráce pedagogů ŠD/ŠK</t>
  </si>
  <si>
    <t>Tři absolventi uceleného bloku vzájemné spolupráce pedagogů v celkové délce deset hodin vzdělávání každého pedagoga</t>
  </si>
  <si>
    <t>2.V/6 </t>
  </si>
  <si>
    <t>2.V/7 </t>
  </si>
  <si>
    <t>Tandemové vzdělávání v ŠD/ŠK</t>
  </si>
  <si>
    <t>2.V/8 </t>
  </si>
  <si>
    <t>Zapojení odborníka z praxe do vzdělávání v ŠD/ŠK</t>
  </si>
  <si>
    <t>2.V/9 </t>
  </si>
  <si>
    <t>Nové metody ve vzdělávání v ŠD/ŠK</t>
  </si>
  <si>
    <t>2.V/10</t>
  </si>
  <si>
    <t>2.V/11</t>
  </si>
  <si>
    <t>Klub pro účastníky ŠD/ŠK</t>
  </si>
  <si>
    <t>2.V/12</t>
  </si>
  <si>
    <t>Projektový den v ŠD/ŠK</t>
  </si>
  <si>
    <t>2.V/13</t>
  </si>
  <si>
    <t>Projektový den mimo ŠD/ŠK</t>
  </si>
  <si>
    <t>2.VI/1</t>
  </si>
  <si>
    <t>Školní asistent – personální podpora SVČ</t>
  </si>
  <si>
    <t>Práce školního asistenta v SVČ ve výši úvazku 0,1 na jeden měsíc</t>
  </si>
  <si>
    <t>2.VI/2 </t>
  </si>
  <si>
    <t>Sociální pedagog – personální podpora SVČ</t>
  </si>
  <si>
    <t>Práce sociálního pedagoga v SVČ ve výši úvazku 0,1 na jeden měsíc</t>
  </si>
  <si>
    <t>2.VI/3 </t>
  </si>
  <si>
    <t>Kariérový poradce – personální podpora SVČ</t>
  </si>
  <si>
    <t>Práce kariérového poradce v SVČ ve výši úvazku 0,1 na 1 měsíc</t>
  </si>
  <si>
    <t>2.VI/4 </t>
  </si>
  <si>
    <t>2.VI/4  e</t>
  </si>
  <si>
    <t>2.VI/5 </t>
  </si>
  <si>
    <t>2.VI/6 </t>
  </si>
  <si>
    <t>Vzájemná spolupráce pedagogů SVČ</t>
  </si>
  <si>
    <t>2.VI/7 </t>
  </si>
  <si>
    <t>Sdílení zkušeností pedagogických pracovníků z různých škol/školských zařízení prostřednictvím vzájemných návštěv</t>
  </si>
  <si>
    <t>2.VI/8 </t>
  </si>
  <si>
    <t>Tandemové vzdělávání v SVČ</t>
  </si>
  <si>
    <t>2.VI/9</t>
  </si>
  <si>
    <t>Zapojení odborníka z praxe do vzdělávání v SVČ</t>
  </si>
  <si>
    <t>2.VI/10</t>
  </si>
  <si>
    <t>Nové metody ve vzdělávání v SVČ</t>
  </si>
  <si>
    <t>2.VI/11</t>
  </si>
  <si>
    <t>Profesní rozvoj pedagogů SVČ prostřednictvím supervize/mentoringu/koučinku</t>
  </si>
  <si>
    <t>30 hodin práce supervizora/mentora/kouče v SVČ</t>
  </si>
  <si>
    <t>2.VI/12</t>
  </si>
  <si>
    <t>2.VI/13</t>
  </si>
  <si>
    <t>Klub pro účastníky SVČ</t>
  </si>
  <si>
    <t>2.VI/14</t>
  </si>
  <si>
    <t>Projektový den v SVČ</t>
  </si>
  <si>
    <t>2.VI/15</t>
  </si>
  <si>
    <t>Projektový den mimo SVČ</t>
  </si>
  <si>
    <t>2.VI/16</t>
  </si>
  <si>
    <t>Odborně zaměřená tematická setkávání a spolupráce s rodiči účastníků SVČ</t>
  </si>
  <si>
    <t>2.VI/17</t>
  </si>
  <si>
    <t>2.VII/1</t>
  </si>
  <si>
    <t>Školní asistent – personální podpora ZUŠ</t>
  </si>
  <si>
    <t>2.VII/2</t>
  </si>
  <si>
    <t>Školní speciální pedagog – personální podpora ZUŠ</t>
  </si>
  <si>
    <t>2.VII/3</t>
  </si>
  <si>
    <t>Koordinátor spolupráce školy a příbuzných organizací – personální podpora ZUŠ</t>
  </si>
  <si>
    <t>Práce koordinátora spolupráce ZUŠ a příbuzných organizací ve škole ve výši úvazku 0,1 na 1 měsíc</t>
  </si>
  <si>
    <t>2.VII/4</t>
  </si>
  <si>
    <t>2.VII/4 e</t>
  </si>
  <si>
    <t>2.VII/5</t>
  </si>
  <si>
    <t>2.VII/6</t>
  </si>
  <si>
    <t>Vzájemná spolupráce pedagogů ZUŠ</t>
  </si>
  <si>
    <t>Tři absolventi uceleného bloku vzájemné spolupráce pedagogů v celkové délce deset hodin vzdělávání každého pedagoga</t>
  </si>
  <si>
    <t>2.VII/7</t>
  </si>
  <si>
    <t xml:space="preserve">Dva absolventi vzájemného vzdělávání v celkové délce 16 hodin vzdělávání každého pedagoga </t>
  </si>
  <si>
    <t>2.VII/8</t>
  </si>
  <si>
    <t>Tandemová výuka v ZUŠ</t>
  </si>
  <si>
    <t>Dva absolventi vzájemné spolupráce pedagogů v celkové délce 20 hodin vzdělávání každého pedagoga</t>
  </si>
  <si>
    <t>2.VII/9</t>
  </si>
  <si>
    <t>Zapojení odborníka z praxe do výuky v ZUŠ</t>
  </si>
  <si>
    <t>Jeden absolvent vzájemné spolupráce pedagoga a odborníka z praxe v celkové délce 25 hodin vzdělávání pedagoga</t>
  </si>
  <si>
    <t>2.VII/10</t>
  </si>
  <si>
    <t>Nové metody ve výuce v ZUŠ</t>
  </si>
  <si>
    <t>Dva absolventi spolupráce pedagogů při přípravě a realizaci nové metody výuky v celkové délce 6 hodin vzdělávání každého pedagoga</t>
  </si>
  <si>
    <t>2.VII/11</t>
  </si>
  <si>
    <t>Profesní rozvoj pedagogů prostřednictvím supervize/mentoringu/koučinku</t>
  </si>
  <si>
    <t xml:space="preserve">30 hodin práce supervizora/mentora/kouče v ZUŠ </t>
  </si>
  <si>
    <t>2.VII/12</t>
  </si>
  <si>
    <t>Zapojení ICT technika do výuky v ZUŠ</t>
  </si>
  <si>
    <t>25 odučených hodin s ICT technikem v ZUŠ</t>
  </si>
  <si>
    <t>2.VII/13</t>
  </si>
  <si>
    <t>2.VII/14</t>
  </si>
  <si>
    <t>2.VII/15</t>
  </si>
  <si>
    <t>2.VII/16</t>
  </si>
  <si>
    <t>ICT</t>
  </si>
  <si>
    <t>9.</t>
  </si>
  <si>
    <t>Využití ICT ve vzdělávání a) 64 hodin</t>
  </si>
  <si>
    <t>Využití ICT ve vzdělávání b) 48 hodin</t>
  </si>
  <si>
    <t>Využití ICT ve vzdělávání c) 32 hodin</t>
  </si>
  <si>
    <t>Využití ICT ve vzdělávání d) 16 hodin</t>
  </si>
  <si>
    <t>verze 1</t>
  </si>
  <si>
    <t>Vzdělávání pedagogických pracovníků ZUŠ – DVPP v rozsahu 8 hodin - všechny varianty, kromě e) Inkluze</t>
  </si>
  <si>
    <t>Vzdělávání pedagogických pracovníků SVČ – DVPP v rozsahu 8 hodin - všechny varianty, kromě e) Inkluze</t>
  </si>
  <si>
    <t>Vzdělávání pedagogických pracovníků ŠD/ŠK – DVPP v rozsahu 8 hodin - všechny varianty, kromě e) Inkluze</t>
  </si>
  <si>
    <t>Vzdělávání pedagogických pracovníků ZŠ – DVPP v rozsahu 8 hodin - všechny varianty, kromě e) Inkluze</t>
  </si>
  <si>
    <t>Vzdělávání pedagogických pracovníků MŠ – DVPP v rozsahu 8 hodin - všechny varianty, kromě e) Inkluze</t>
  </si>
  <si>
    <t>Vzdělávání pedagogických pracovníků MŠ – DVPP v rozsahu 8 hodin - varianta e) Inkluze</t>
  </si>
  <si>
    <t>Vzdělávání pedagogických pracovníků ZŠ – DVPP v rozsahu 8 hodin - varianta e) Inkluze</t>
  </si>
  <si>
    <t>Vzdělávání pedagogických pracovníků ŠD/ŠK - DVPP v rozsahu 8 hodin - varianta e) Inkluze</t>
  </si>
  <si>
    <t>Vzdělávání pedagogických pracovníků SVČ – DVPP v rozsahu 8 hodin - varianta e) Inkluze</t>
  </si>
  <si>
    <t>Vzdělávání pedagogických pracovníků ZUŠ – DVPP v rozsahu 8 hodin - varianta e) Inkluze</t>
  </si>
  <si>
    <t>Vzdělávání pedagogického sboru ZŠ zaměřené na inkluzi – vzdělávací akce DVPP v rozsahu 8 hodin</t>
  </si>
  <si>
    <t>Vzdělávání pedagogického sboru SVČ zaměřené na inkluzi – vzdělávací akce DVPP v rozsahu 8 hodin</t>
  </si>
  <si>
    <t>Vzdělávání pedagogického sboru ZUŠ zaměřené na inkluzi – vzdělávací akce DVPP v rozsahu 8 hodin</t>
  </si>
  <si>
    <t>Kalkulačka indikátorů ZoR</t>
  </si>
  <si>
    <t>Pomůcka pro vypočítání hodnot výstupových indikátorů v ZoR</t>
  </si>
  <si>
    <t>V hlavičce kalkulačky pro daný subjekt vyplňte registrační číslo projektu a pořadí zprávy o realizaci.</t>
  </si>
  <si>
    <t>V kalkulačce vyplňujte vždy pouze celá kladná čísla nebo nulu. Desetinné číslo vyplňte pouze v případě krácené personální šablony - informace ke krácení šablon najdete na listu "Informace_krácení šablon"</t>
  </si>
  <si>
    <r>
      <rPr>
        <b/>
        <sz val="10"/>
        <color theme="1"/>
        <rFont val="Segoe UI"/>
        <family val="2"/>
        <charset val="238"/>
      </rPr>
      <t>Vyplnění aktivit pro výpočet indikátorů:</t>
    </r>
    <r>
      <rPr>
        <sz val="10"/>
        <color theme="1"/>
        <rFont val="Segoe UI"/>
        <family val="2"/>
        <charset val="238"/>
      </rPr>
      <t xml:space="preserve"> V menu níže postupně zvolte všechny subjekty, za které vykazujete splněné šablony v </t>
    </r>
    <r>
      <rPr>
        <b/>
        <sz val="10"/>
        <color theme="1"/>
        <rFont val="Segoe UI"/>
        <family val="2"/>
        <charset val="238"/>
      </rPr>
      <t>aktuální ZoR</t>
    </r>
    <r>
      <rPr>
        <sz val="10"/>
        <color theme="1"/>
        <rFont val="Segoe UI"/>
        <family val="2"/>
        <charset val="238"/>
      </rPr>
      <t xml:space="preserve"> a za které tedy vyplníte kalkulačku (MŠ, ZŠ, ŠD, ŠK, SVČ, ZUŠ). Hodnoty budou vyplněny za doložené aktivity v příslušné ZoR  (NE kumulativně za celou realizaci projektu).  </t>
    </r>
  </si>
  <si>
    <t>Číslo ZoR</t>
  </si>
  <si>
    <t>Příjmení</t>
  </si>
  <si>
    <t>Jméno</t>
  </si>
  <si>
    <t xml:space="preserve">Případná poznámka </t>
  </si>
  <si>
    <t>2.I/6 a)</t>
  </si>
  <si>
    <t>2.II/6 a)</t>
  </si>
  <si>
    <t>2.V/4 a)</t>
  </si>
  <si>
    <t>2.VI/4 a)</t>
  </si>
  <si>
    <t>2.VII/4 a)</t>
  </si>
  <si>
    <t>2.I/6 b)</t>
  </si>
  <si>
    <t>2.II/6 b)</t>
  </si>
  <si>
    <t>2.V/4 b)</t>
  </si>
  <si>
    <t>2.VI/4 b)</t>
  </si>
  <si>
    <t>2.VII/4 c)</t>
  </si>
  <si>
    <t>2.I/6 c)</t>
  </si>
  <si>
    <t>2.II/6 c)</t>
  </si>
  <si>
    <t>2.V/4 c)</t>
  </si>
  <si>
    <t>2.VI/4 c)</t>
  </si>
  <si>
    <t>2.VII/4 d)</t>
  </si>
  <si>
    <t>2.I/6 d)</t>
  </si>
  <si>
    <t>2.II/6 d)</t>
  </si>
  <si>
    <t>2.V/4 d)</t>
  </si>
  <si>
    <t>2.VI/4 d)</t>
  </si>
  <si>
    <t>2.VII/4 e)</t>
  </si>
  <si>
    <t>2.I/6 e)</t>
  </si>
  <si>
    <t>2.II/6 e)</t>
  </si>
  <si>
    <t>2.V/4 e)</t>
  </si>
  <si>
    <t>2.VI/4 e)</t>
  </si>
  <si>
    <t>2.VII/4 g)</t>
  </si>
  <si>
    <t>2.I/6 g)</t>
  </si>
  <si>
    <t>2.II/6 f)</t>
  </si>
  <si>
    <t>2.V/4 f)</t>
  </si>
  <si>
    <t>2.VI/4 f)</t>
  </si>
  <si>
    <t>2.VII/4 h)</t>
  </si>
  <si>
    <t>2.I/6 h)</t>
  </si>
  <si>
    <t>2.II/6 g)</t>
  </si>
  <si>
    <t>2.V/4 g)</t>
  </si>
  <si>
    <t>2.VI/4 g)</t>
  </si>
  <si>
    <t>2.VII/4 i)</t>
  </si>
  <si>
    <t>2.II/6 h)</t>
  </si>
  <si>
    <t>2.V/4 h)</t>
  </si>
  <si>
    <t>2.VI/4 h)</t>
  </si>
  <si>
    <t>2.VII/4 j)</t>
  </si>
  <si>
    <t>2.I/9 a)</t>
  </si>
  <si>
    <t>2.II/6 i)</t>
  </si>
  <si>
    <t>2.V/4 i)</t>
  </si>
  <si>
    <t>2.VI/4 i)</t>
  </si>
  <si>
    <t>2.I/9 b)</t>
  </si>
  <si>
    <t>2.V/4 j)</t>
  </si>
  <si>
    <t>2.VI/4 j)</t>
  </si>
  <si>
    <t>2.VII/6 a)</t>
  </si>
  <si>
    <t>2.I/9 c)</t>
  </si>
  <si>
    <t>2.II/8 a)</t>
  </si>
  <si>
    <t>2.V/5 a)</t>
  </si>
  <si>
    <t>2.VII/6 c)</t>
  </si>
  <si>
    <t>2.I/9 d)</t>
  </si>
  <si>
    <t>2.II/8 b)</t>
  </si>
  <si>
    <t>2.V/5 b)</t>
  </si>
  <si>
    <t>2.VI/6 a)</t>
  </si>
  <si>
    <t>2.VII/6 d)</t>
  </si>
  <si>
    <t>2.I/9 e)</t>
  </si>
  <si>
    <t>2.II/8 c)</t>
  </si>
  <si>
    <t>2.V/5 c)</t>
  </si>
  <si>
    <t>2.VI/6 b)</t>
  </si>
  <si>
    <t>2.VII/6 e)</t>
  </si>
  <si>
    <t>2.I/9 g)</t>
  </si>
  <si>
    <t>2.II/8 d)</t>
  </si>
  <si>
    <t>2.V/5 d)</t>
  </si>
  <si>
    <t>2.VI/6 c)</t>
  </si>
  <si>
    <t>2.VII/6 g)</t>
  </si>
  <si>
    <t>2.I/9 h)</t>
  </si>
  <si>
    <t>2.II/8 e)</t>
  </si>
  <si>
    <t>2.V/5 e)</t>
  </si>
  <si>
    <t>2.VI/6 d)</t>
  </si>
  <si>
    <t>2.VII/6 h)</t>
  </si>
  <si>
    <t>2.II/8 f)</t>
  </si>
  <si>
    <t>2.V/5 f)</t>
  </si>
  <si>
    <t>2.VI/6 e)</t>
  </si>
  <si>
    <t>2.VII/6 i)</t>
  </si>
  <si>
    <t>2.II/8 g)</t>
  </si>
  <si>
    <t>2.V/5 g)</t>
  </si>
  <si>
    <t>2.VI/6 f)</t>
  </si>
  <si>
    <t>2.VII/6 j)</t>
  </si>
  <si>
    <t>2.II/8 h)</t>
  </si>
  <si>
    <t>2.V/5 h)</t>
  </si>
  <si>
    <t>2.VI/6 g)</t>
  </si>
  <si>
    <t>2.II/8 i)</t>
  </si>
  <si>
    <t>2.V/5 i)</t>
  </si>
  <si>
    <t>2.VI/6 h)</t>
  </si>
  <si>
    <t>2.V/5 j)</t>
  </si>
  <si>
    <t>2.VI/6 i)</t>
  </si>
  <si>
    <t>2.VI/6 j)</t>
  </si>
  <si>
    <t>2.VII/10 a)</t>
  </si>
  <si>
    <t>2.VII/10 c)</t>
  </si>
  <si>
    <t>2.II/12 a)</t>
  </si>
  <si>
    <t>2.VII/10 d)</t>
  </si>
  <si>
    <t>2.II/12 b)</t>
  </si>
  <si>
    <t>2.V/9 a)</t>
  </si>
  <si>
    <t>2.VII/10 e)</t>
  </si>
  <si>
    <t>2.II/12 c)</t>
  </si>
  <si>
    <t>2.V/9 b)</t>
  </si>
  <si>
    <t>2.VI/10 a)</t>
  </si>
  <si>
    <t>2.VII/10 g)</t>
  </si>
  <si>
    <t>2.II/12 d)</t>
  </si>
  <si>
    <t>2.V/9 c)</t>
  </si>
  <si>
    <t>2.VI/10 b)</t>
  </si>
  <si>
    <t>2.VII/10 h)</t>
  </si>
  <si>
    <t>2.II/12 e)</t>
  </si>
  <si>
    <t>2.V/9 d)</t>
  </si>
  <si>
    <t>2.VI/10 c)</t>
  </si>
  <si>
    <t>2.VII/10 i)</t>
  </si>
  <si>
    <t>2.II/12 f)</t>
  </si>
  <si>
    <t>2.V/9 e)</t>
  </si>
  <si>
    <t>2.VI/10 d)</t>
  </si>
  <si>
    <t>2.VII/10 j)</t>
  </si>
  <si>
    <t>2.II/12 g)</t>
  </si>
  <si>
    <t>2.V/9 f)</t>
  </si>
  <si>
    <t>2.VI/10 e)</t>
  </si>
  <si>
    <t>2.II/12 h)</t>
  </si>
  <si>
    <t>2.V/9 g)</t>
  </si>
  <si>
    <t>2.VI/10 f)</t>
  </si>
  <si>
    <t>2.II/12 i)</t>
  </si>
  <si>
    <t>2.V/9 h)</t>
  </si>
  <si>
    <t>2.VI/10 g)</t>
  </si>
  <si>
    <t>2.V/9 i)</t>
  </si>
  <si>
    <t>2.VI/10 h)</t>
  </si>
  <si>
    <t>2.V/9 j)</t>
  </si>
  <si>
    <t>2.VI/10 i)</t>
  </si>
  <si>
    <t>2.VI/10 j)</t>
  </si>
  <si>
    <t>Šablony komplet</t>
  </si>
  <si>
    <t>Registrační číslo projektu</t>
  </si>
  <si>
    <t>Přehled podpořených osob pro milník 6 00 00</t>
  </si>
  <si>
    <t>Celková hodinová dotace (počet hodin na osvědčení DVPP / počet hodin ze šablon spoluprací)</t>
  </si>
  <si>
    <t>Pořadí</t>
  </si>
  <si>
    <t>POSTUP pro výpočet krácení šablon</t>
  </si>
  <si>
    <t>Do tabulky postupně zadejte měsíc a rok, kdy byla čerpána OČR od 1. dne/PN od 15. dne (nebo nebyly odpracovány dny z jiného důvodu), počet pracovních dní OČR/PN a výši úvazku.</t>
  </si>
  <si>
    <t xml:space="preserve">Nejnižší možné krácení je 0,1 úvazku, protože to je jednotka práce schválená ze strany Evropské komise pro zjednodušené projekty OP VVV. </t>
  </si>
  <si>
    <t xml:space="preserve">1. </t>
  </si>
  <si>
    <t xml:space="preserve">Tabulku pro krácení personálních šablon "Krácení šablon" využijete v případě, kdy dle měsíčního výkazu personální šablony došlo k čerpání OČR od 1. dne nebo pracovní neschopnosti (PN) od 15. dne výše. V takovém případě dojde ke krácení šablony a do ZoR v IS KP 14+ budete zadávat výši šablony nižší než 1. Krácení šablony lze využít i v jiných nezbytných případech, kdy nedojde k odpracování požadovaného úvazku v daném měsíci. </t>
  </si>
  <si>
    <t xml:space="preserve">2. </t>
  </si>
  <si>
    <t xml:space="preserve">4. </t>
  </si>
  <si>
    <r>
      <rPr>
        <b/>
        <sz val="10"/>
        <color theme="1"/>
        <rFont val="Segoe UI"/>
        <family val="2"/>
        <charset val="238"/>
      </rPr>
      <t>Krácená šablona se nevykazuje ve výstupovém indikátoru – krácenou šablonu nezadávejte do kalkulačky pro výpočet výstupového indikátoru</t>
    </r>
    <r>
      <rPr>
        <sz val="10"/>
        <color theme="1"/>
        <rFont val="Segoe UI"/>
        <family val="2"/>
        <charset val="238"/>
      </rPr>
      <t xml:space="preserve"> (nedosažení výstupových indikátorů není sankcionováno).</t>
    </r>
    <r>
      <rPr>
        <sz val="10"/>
        <color rgb="FFFF0000"/>
        <rFont val="Segoe UI"/>
        <family val="2"/>
        <charset val="238"/>
      </rPr>
      <t xml:space="preserve"> Pokud i přes krácení šablon budou na konci  projektu využity všechny šablony, bude výstupový indikátor 5 05 01 uveden ve výši 100%. </t>
    </r>
  </si>
  <si>
    <t>Jméno pracovníka</t>
  </si>
  <si>
    <t>Číslo šablony (personální), v rámci které pracovník vykonává činnost v projektu</t>
  </si>
  <si>
    <t>Úvazek v projektu v rámci dané šablony (personální)</t>
  </si>
  <si>
    <t>Vykázání počtu šablon v ZoR s úvazkem 0,1
(skrýt)</t>
  </si>
  <si>
    <t>Vykázání počtu šablon v ZoR s úvazkem 0,5 (skrýt)</t>
  </si>
  <si>
    <t>Počet pracovních dnů v měsíci (skrýt)</t>
  </si>
  <si>
    <t>Šablony personální</t>
  </si>
  <si>
    <t>Měsíce (krácení)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</si>
  <si>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</si>
  <si>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</si>
  <si>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</si>
  <si>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</si>
  <si>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</si>
  <si>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</si>
  <si>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</si>
  <si>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</si>
  <si>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</si>
  <si>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</si>
  <si>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</si>
  <si>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</si>
  <si>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</si>
  <si>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</si>
  <si>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</si>
  <si>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</si>
  <si>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</si>
  <si>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</si>
  <si>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</si>
  <si>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</si>
  <si>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</si>
  <si>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</si>
  <si>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</si>
  <si>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</si>
  <si>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</si>
  <si>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</si>
  <si>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</si>
  <si>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</si>
  <si>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2018/08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</si>
  <si>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</si>
  <si>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</si>
  <si>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</si>
  <si>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</si>
  <si>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</si>
  <si>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</si>
  <si>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</si>
  <si>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</si>
  <si>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2.VI/2</t>
  </si>
  <si>
    <t>2.VI/3</t>
  </si>
  <si>
    <t>MŠ</t>
  </si>
  <si>
    <t>ZŠ</t>
  </si>
  <si>
    <t>(skrýt)</t>
  </si>
  <si>
    <t>Volba</t>
  </si>
  <si>
    <t>ŠD</t>
  </si>
  <si>
    <t>ŠK</t>
  </si>
  <si>
    <t>SVČ</t>
  </si>
  <si>
    <t>ZUŠ</t>
  </si>
  <si>
    <t>Příslušnýpočet PD (bez SV)</t>
  </si>
  <si>
    <t>dosaženou hodnotu vyplňujte přímo do ZZoR na konci realizace projektu na základě výsledku dotazníkového šetření</t>
  </si>
  <si>
    <t>vyplňujte přímo do ZZoR skutečný stav na konci realizace projektu</t>
  </si>
  <si>
    <t>dosaženou hodnotu vyplňujte přímo do ZoR průběžně tak, jak je dosažena</t>
  </si>
  <si>
    <t>dosaženou hodnotu generujte ze systému IS ESF2014+</t>
  </si>
  <si>
    <t>Registrační číslo projektu:</t>
  </si>
  <si>
    <t>Pořadí zprávy o realizaci:</t>
  </si>
  <si>
    <t>Za MŠ celkem</t>
  </si>
  <si>
    <t>Výstup šablony
(Podrobněji v Příloze č. 3)</t>
  </si>
  <si>
    <t>Vykázáno celkem 
(v Kč)</t>
  </si>
  <si>
    <r>
      <rPr>
        <b/>
        <sz val="14"/>
        <color theme="1"/>
        <rFont val="Segoe UI"/>
        <family val="2"/>
        <charset val="238"/>
      </rPr>
      <t xml:space="preserve">Vykázáno šablon </t>
    </r>
    <r>
      <rPr>
        <b/>
        <sz val="11"/>
        <color theme="1"/>
        <rFont val="Segoe UI"/>
        <family val="2"/>
        <charset val="238"/>
      </rPr>
      <t xml:space="preserve">
</t>
    </r>
    <r>
      <rPr>
        <sz val="9"/>
        <color theme="1"/>
        <rFont val="Segoe UI"/>
        <family val="2"/>
        <charset val="238"/>
      </rPr>
      <t>vyplňte počet šablon dokončených ve sledovaném období</t>
    </r>
  </si>
  <si>
    <t>Za ZŠ celkem</t>
  </si>
  <si>
    <t>Za ŠD celkem</t>
  </si>
  <si>
    <t>Za ŠK celkem</t>
  </si>
  <si>
    <t>Za SVČ celkem</t>
  </si>
  <si>
    <t>Za ZUŠ celkem</t>
  </si>
  <si>
    <t>tento celkový součet dosažených hodnot vyplňte do ZoR na záložce Indikátory do dosažené hodnoty indikátoru</t>
  </si>
  <si>
    <t xml:space="preserve">Na listě "Souhrn indikátorů" se po zadání vykazovaných šablon u všech subjektů vygenerují výstupové indikátory. Hodnotu výstupových indikátorů uveďte do ZoR na záložce Indikátory jako přírůstek v dosažených hodnotách indikátorů. </t>
  </si>
  <si>
    <t>Výpočet krácení šablon</t>
  </si>
  <si>
    <t xml:space="preserve">Měsíc, ve kterém pracovník čerpal OČR od 1. dne nebo PN od 15. dne v projektu
</t>
  </si>
  <si>
    <t>Počet pracovních dnů čerpaného OČR od 1. dne nebo PN od 15. dne v projektu</t>
  </si>
  <si>
    <t>Výše úvazku odpovídající počtu pracovních dnů čerpané OČR od 1. dne nebo PN od 15. dne v projektu</t>
  </si>
  <si>
    <t>Počet šablon k vykázání ZoR po ponížení čerpané OČR od 1. dne nebo PN od 15. dne v projektu</t>
  </si>
  <si>
    <r>
      <rPr>
        <b/>
        <sz val="14"/>
        <color theme="1"/>
        <rFont val="Segoe UI"/>
        <family val="2"/>
        <charset val="238"/>
      </rPr>
      <t xml:space="preserve">Počet získaných osvědčení DVPP 
</t>
    </r>
    <r>
      <rPr>
        <sz val="9"/>
        <color theme="1"/>
        <rFont val="Segoe UI"/>
        <family val="2"/>
        <charset val="238"/>
      </rPr>
      <t>ve sledovaném období</t>
    </r>
  </si>
  <si>
    <t xml:space="preserve">Tabulka spočítá, jak velký úvazek bude pracovníkovi/zaměstnanci krácen a jakou výši šablony máte vykázat v ZoR v IS KP14+ za daný měsíc. </t>
  </si>
  <si>
    <r>
      <t xml:space="preserve">Do listu "Seznam osob pro ind. 6 00 00" uveďte pedagogy, kteří se v rámci projektu (šablon) vzdělávali alespoň 24 hodin a které jste povinni vykázat v indikátoru 6 00 00 prostřednictvím IS ESF 2014+. Dle přílohy č. 3 výzvy je nutné spolu s vykázáním indikátoru 6 00 00 doložit jmenný seznam osob, kteří jsou v tomto indikátoru vykázáni. Tento seznam dokládejte </t>
    </r>
    <r>
      <rPr>
        <b/>
        <sz val="10"/>
        <color theme="1"/>
        <rFont val="Segoe UI"/>
        <family val="2"/>
        <charset val="238"/>
      </rPr>
      <t>kumulativně za celou dobu</t>
    </r>
    <r>
      <rPr>
        <sz val="10"/>
        <color theme="1"/>
        <rFont val="Segoe UI"/>
        <family val="2"/>
        <charset val="238"/>
      </rPr>
      <t xml:space="preserve"> realizace projektu.</t>
    </r>
  </si>
  <si>
    <t>Za aktuální sledované období vyplňte všechny úspěšně realizované šablony (např. úspěšně dokončená DVPP, která dokládáte; měsíce působení personální podpory, které dokládáte atd.). U šablon zaměřených na vzdělávání v rámci DVPP také doplňte počet získaných osvědčení DVPP. Indikátor 5 40 00 se u těchto šablon bude automaticky počítat až po doplnění počtu osvědčení.</t>
  </si>
  <si>
    <t>Šablony, které jsou vnitřně členěny na jednotky (např. Sdílení zkušeností pedagogů z různých škol prostřednictvím vzájemným návštěv, Tandemová výuka, …), dokládejte nejlépe až po realizaci celé šablony – k jedné takové šabloně bude doložen jeden formulář zápisu/záznamu. V případě realizace pouze části šablony vykažte splněné jednotky ke konci realizace projektu, kdy bude zřejmé, že zbývající jednotky nebudete schopni realizovat. Výstupový indikátor za nedokončenou šablonu není splněn a nevykazuje se (nesplnění výstupových indikátorů není sankcionováno).</t>
  </si>
  <si>
    <r>
      <t xml:space="preserve">Dokument „KALKULAČKA INDIKÁTORŮ ZoR“ je </t>
    </r>
    <r>
      <rPr>
        <b/>
        <sz val="10"/>
        <color theme="1"/>
        <rFont val="Segoe UI"/>
        <family val="2"/>
        <charset val="238"/>
      </rPr>
      <t xml:space="preserve">povinnou přílohou zprávy o realizaci </t>
    </r>
    <r>
      <rPr>
        <sz val="10"/>
        <color theme="1"/>
        <rFont val="Segoe UI"/>
        <family val="2"/>
        <charset val="238"/>
      </rPr>
      <t>(ZoR) ve výzvách Šablony II. 
Kalkulačka slouží pro správné vypočtení hodnot výstupových indikátorů do ZoR, pro přehled podpořených osob v indikátoru 6 00 00 a jako pomůcka pro výpočet snížené personální šablony. 
Hodnoty výsledkových indikátorů (5 10 10 a 5 25 10) a mílníku (6 00 00) kalkulačka nepočítá.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</si>
</sst>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0"/>
      <name val="Segoe UI"/>
      <family val="2"/>
      <charset val="238"/>
    </font>
    <font>
      <sz val="9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i/>
      <sz val="10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  <font>
      <sz val="10"/>
      <color rgb="FFFF0000"/>
      <name val="Segoe UI"/>
      <family val="2"/>
      <charset val="238"/>
    </font>
    <font>
      <b/>
      <sz val="14"/>
      <color theme="0"/>
      <name val="Segoe UI"/>
      <family val="2"/>
      <charset val="238"/>
    </font>
    <font>
      <sz val="10"/>
      <color theme="0" tint="-0.249977111117893"/>
      <name val="Segoe UI"/>
      <family val="2"/>
      <charset val="238"/>
    </font>
    <font>
      <i/>
      <sz val="10"/>
      <color rgb="FF000000"/>
      <name val="Segoe UI"/>
      <family val="2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Segoe UI"/>
      <family val="2"/>
      <charset val="238"/>
    </font>
    <font>
      <sz val="11"/>
      <name val="Segoe UI"/>
      <family val="2"/>
      <charset val="238"/>
    </font>
    <font>
      <b/>
      <sz val="20"/>
      <color theme="1"/>
      <name val="Segoe UI"/>
      <family val="2"/>
      <charset val="238"/>
    </font>
    <font>
      <b/>
      <sz val="14"/>
      <name val="Segoe UI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BD0D3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7F6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81">
    <xf numFmtId="0" fontId="0" fillId="0" borderId="0" xfId="0"/>
    <xf numFmtId="0" fontId="25" fillId="34" borderId="0" xfId="0" applyFont="1" applyFill="1" applyBorder="1" applyAlignment="1" applyProtection="1">
      <alignment vertical="center"/>
      <protection hidden="1"/>
    </xf>
    <xf numFmtId="0" fontId="25" fillId="34" borderId="0" xfId="0" applyFont="1" applyFill="1" applyBorder="1" applyProtection="1">
      <protection hidden="1"/>
    </xf>
    <xf numFmtId="0" fontId="25" fillId="34" borderId="0" xfId="0" applyFont="1" applyFill="1" applyProtection="1">
      <protection hidden="1"/>
    </xf>
    <xf numFmtId="0" fontId="25" fillId="34" borderId="0" xfId="0" applyFont="1" applyFill="1" applyAlignment="1" applyProtection="1">
      <alignment vertical="center"/>
      <protection hidden="1"/>
    </xf>
    <xf numFmtId="0" fontId="36" fillId="34" borderId="0" xfId="0" applyFont="1" applyFill="1" applyAlignment="1" applyProtection="1">
      <alignment horizontal="center" vertical="center"/>
      <protection hidden="1"/>
    </xf>
    <xf numFmtId="0" fontId="41" fillId="34" borderId="0" xfId="0" applyFont="1" applyFill="1" applyProtection="1">
      <protection hidden="1"/>
    </xf>
    <xf numFmtId="0" fontId="41" fillId="34" borderId="0" xfId="0" applyFont="1" applyFill="1" applyBorder="1" applyAlignment="1" applyProtection="1">
      <alignment vertical="center"/>
      <protection hidden="1"/>
    </xf>
    <xf numFmtId="0" fontId="36" fillId="40" borderId="55" xfId="0" applyFont="1" applyFill="1" applyBorder="1" applyAlignment="1" applyProtection="1">
      <alignment horizontal="center" vertical="center"/>
      <protection hidden="1"/>
    </xf>
    <xf numFmtId="0" fontId="36" fillId="40" borderId="37" xfId="0" applyFont="1" applyFill="1" applyBorder="1" applyAlignment="1" applyProtection="1">
      <alignment horizontal="center" vertical="center"/>
      <protection hidden="1"/>
    </xf>
    <xf numFmtId="0" fontId="25" fillId="40" borderId="18" xfId="0" applyFont="1" applyFill="1" applyBorder="1" applyAlignment="1" applyProtection="1">
      <alignment horizontal="left" vertical="center" wrapText="1"/>
      <protection hidden="1"/>
    </xf>
    <xf numFmtId="0" fontId="36" fillId="40" borderId="36" xfId="0" applyFont="1" applyFill="1" applyBorder="1" applyAlignment="1" applyProtection="1">
      <alignment horizontal="center" vertical="center"/>
      <protection hidden="1"/>
    </xf>
    <xf numFmtId="0" fontId="25" fillId="40" borderId="16" xfId="0" applyFont="1" applyFill="1" applyBorder="1" applyAlignment="1" applyProtection="1">
      <alignment horizontal="left" vertical="center" wrapText="1"/>
      <protection hidden="1"/>
    </xf>
    <xf numFmtId="164" fontId="25" fillId="40" borderId="69" xfId="0" applyNumberFormat="1" applyFont="1" applyFill="1" applyBorder="1" applyAlignment="1" applyProtection="1">
      <alignment horizontal="center" vertical="center"/>
      <protection hidden="1"/>
    </xf>
    <xf numFmtId="164" fontId="25" fillId="40" borderId="43" xfId="0" applyNumberFormat="1" applyFont="1" applyFill="1" applyBorder="1" applyAlignment="1" applyProtection="1">
      <alignment horizontal="center" vertical="center"/>
      <protection hidden="1"/>
    </xf>
    <xf numFmtId="3" fontId="32" fillId="40" borderId="75" xfId="0" applyNumberFormat="1" applyFont="1" applyFill="1" applyBorder="1" applyAlignment="1" applyProtection="1">
      <alignment horizontal="center" vertical="center"/>
      <protection hidden="1"/>
    </xf>
    <xf numFmtId="4" fontId="32" fillId="40" borderId="70" xfId="0" applyNumberFormat="1" applyFont="1" applyFill="1" applyBorder="1" applyAlignment="1" applyProtection="1">
      <alignment horizontal="center" vertical="center"/>
      <protection hidden="1"/>
    </xf>
    <xf numFmtId="3" fontId="25" fillId="40" borderId="70" xfId="0" applyNumberFormat="1" applyFont="1" applyFill="1" applyBorder="1" applyAlignment="1" applyProtection="1">
      <alignment horizontal="center" vertical="center"/>
      <protection hidden="1"/>
    </xf>
    <xf numFmtId="3" fontId="32" fillId="40" borderId="79" xfId="0" applyNumberFormat="1" applyFont="1" applyFill="1" applyBorder="1" applyAlignment="1" applyProtection="1">
      <alignment horizontal="center" vertical="center"/>
      <protection hidden="1"/>
    </xf>
    <xf numFmtId="4" fontId="32" fillId="40" borderId="11" xfId="0" applyNumberFormat="1" applyFont="1" applyFill="1" applyBorder="1" applyAlignment="1" applyProtection="1">
      <alignment horizontal="center" vertical="center"/>
      <protection hidden="1"/>
    </xf>
    <xf numFmtId="3" fontId="25" fillId="40" borderId="11" xfId="0" applyNumberFormat="1" applyFont="1" applyFill="1" applyBorder="1" applyAlignment="1" applyProtection="1">
      <alignment horizontal="center" vertical="center"/>
      <protection hidden="1"/>
    </xf>
    <xf numFmtId="164" fontId="26" fillId="35" borderId="10" xfId="0" applyNumberFormat="1" applyFont="1" applyFill="1" applyBorder="1" applyAlignment="1" applyProtection="1">
      <alignment horizontal="center" vertical="center"/>
      <protection hidden="1"/>
    </xf>
    <xf numFmtId="0" fontId="23" fillId="34" borderId="0" xfId="51" applyFill="1" applyBorder="1" applyProtection="1">
      <protection hidden="1"/>
    </xf>
    <xf numFmtId="3" fontId="32" fillId="38" borderId="28" xfId="0" applyNumberFormat="1" applyFont="1" applyFill="1" applyBorder="1" applyAlignment="1" applyProtection="1">
      <alignment horizontal="center" vertical="center"/>
      <protection hidden="1"/>
    </xf>
    <xf numFmtId="4" fontId="32" fillId="38" borderId="29" xfId="0" applyNumberFormat="1" applyFont="1" applyFill="1" applyBorder="1" applyAlignment="1" applyProtection="1">
      <alignment horizontal="center" vertical="center"/>
      <protection hidden="1"/>
    </xf>
    <xf numFmtId="3" fontId="25" fillId="38" borderId="29" xfId="0" applyNumberFormat="1" applyFont="1" applyFill="1" applyBorder="1" applyAlignment="1" applyProtection="1">
      <alignment horizontal="center" vertical="center"/>
      <protection hidden="1"/>
    </xf>
    <xf numFmtId="3" fontId="32" fillId="38" borderId="79" xfId="0" applyNumberFormat="1" applyFont="1" applyFill="1" applyBorder="1" applyAlignment="1" applyProtection="1">
      <alignment horizontal="center" vertical="center"/>
      <protection hidden="1"/>
    </xf>
    <xf numFmtId="4" fontId="32" fillId="38" borderId="11" xfId="0" applyNumberFormat="1" applyFont="1" applyFill="1" applyBorder="1" applyAlignment="1" applyProtection="1">
      <alignment horizontal="center" vertical="center"/>
      <protection hidden="1"/>
    </xf>
    <xf numFmtId="3" fontId="25" fillId="38" borderId="11" xfId="0" applyNumberFormat="1" applyFont="1" applyFill="1" applyBorder="1" applyAlignment="1" applyProtection="1">
      <alignment horizontal="center" vertical="center"/>
      <protection hidden="1"/>
    </xf>
    <xf numFmtId="4" fontId="25" fillId="38" borderId="11" xfId="0" applyNumberFormat="1" applyFont="1" applyFill="1" applyBorder="1" applyAlignment="1" applyProtection="1">
      <alignment horizontal="center" vertical="center"/>
      <protection hidden="1"/>
    </xf>
    <xf numFmtId="3" fontId="25" fillId="38" borderId="79" xfId="0" applyNumberFormat="1" applyFont="1" applyFill="1" applyBorder="1" applyAlignment="1" applyProtection="1">
      <alignment horizontal="center" vertical="center"/>
      <protection hidden="1"/>
    </xf>
    <xf numFmtId="164" fontId="25" fillId="38" borderId="42" xfId="0" applyNumberFormat="1" applyFont="1" applyFill="1" applyBorder="1" applyAlignment="1" applyProtection="1">
      <alignment horizontal="center" vertical="center"/>
      <protection hidden="1"/>
    </xf>
    <xf numFmtId="164" fontId="25" fillId="38" borderId="43" xfId="0" applyNumberFormat="1" applyFont="1" applyFill="1" applyBorder="1" applyAlignment="1" applyProtection="1">
      <alignment horizontal="center" vertical="center"/>
      <protection hidden="1"/>
    </xf>
    <xf numFmtId="0" fontId="36" fillId="38" borderId="55" xfId="0" applyFont="1" applyFill="1" applyBorder="1" applyAlignment="1" applyProtection="1">
      <alignment horizontal="center" vertical="center"/>
      <protection hidden="1"/>
    </xf>
    <xf numFmtId="164" fontId="25" fillId="38" borderId="30" xfId="0" applyNumberFormat="1" applyFont="1" applyFill="1" applyBorder="1" applyAlignment="1" applyProtection="1">
      <alignment horizontal="center" vertical="center"/>
      <protection hidden="1"/>
    </xf>
    <xf numFmtId="0" fontId="36" fillId="38" borderId="37" xfId="0" applyFont="1" applyFill="1" applyBorder="1" applyAlignment="1" applyProtection="1">
      <alignment horizontal="center" vertical="center"/>
      <protection hidden="1"/>
    </xf>
    <xf numFmtId="0" fontId="25" fillId="38" borderId="18" xfId="0" applyFont="1" applyFill="1" applyBorder="1" applyAlignment="1" applyProtection="1">
      <alignment horizontal="left" vertical="center" wrapText="1"/>
      <protection hidden="1"/>
    </xf>
    <xf numFmtId="0" fontId="36" fillId="38" borderId="36" xfId="0" applyFont="1" applyFill="1" applyBorder="1" applyAlignment="1" applyProtection="1">
      <alignment horizontal="center" vertical="center"/>
      <protection hidden="1"/>
    </xf>
    <xf numFmtId="164" fontId="25" fillId="38" borderId="35" xfId="0" applyNumberFormat="1" applyFont="1" applyFill="1" applyBorder="1" applyAlignment="1" applyProtection="1">
      <alignment horizontal="center" vertical="center"/>
      <protection hidden="1"/>
    </xf>
    <xf numFmtId="3" fontId="32" fillId="36" borderId="28" xfId="0" applyNumberFormat="1" applyFont="1" applyFill="1" applyBorder="1" applyAlignment="1" applyProtection="1">
      <alignment horizontal="center" vertical="center"/>
      <protection hidden="1"/>
    </xf>
    <xf numFmtId="4" fontId="32" fillId="36" borderId="29" xfId="0" applyNumberFormat="1" applyFont="1" applyFill="1" applyBorder="1" applyAlignment="1" applyProtection="1">
      <alignment horizontal="center" vertical="center"/>
      <protection hidden="1"/>
    </xf>
    <xf numFmtId="3" fontId="25" fillId="36" borderId="29" xfId="0" applyNumberFormat="1" applyFont="1" applyFill="1" applyBorder="1" applyAlignment="1" applyProtection="1">
      <alignment horizontal="center" vertical="center"/>
      <protection hidden="1"/>
    </xf>
    <xf numFmtId="3" fontId="32" fillId="36" borderId="75" xfId="0" applyNumberFormat="1" applyFont="1" applyFill="1" applyBorder="1" applyAlignment="1" applyProtection="1">
      <alignment horizontal="center" vertical="center"/>
      <protection hidden="1"/>
    </xf>
    <xf numFmtId="4" fontId="32" fillId="36" borderId="70" xfId="0" applyNumberFormat="1" applyFont="1" applyFill="1" applyBorder="1" applyAlignment="1" applyProtection="1">
      <alignment horizontal="center" vertical="center"/>
      <protection hidden="1"/>
    </xf>
    <xf numFmtId="3" fontId="25" fillId="36" borderId="70" xfId="0" applyNumberFormat="1" applyFont="1" applyFill="1" applyBorder="1" applyAlignment="1" applyProtection="1">
      <alignment horizontal="center" vertical="center"/>
      <protection hidden="1"/>
    </xf>
    <xf numFmtId="3" fontId="32" fillId="36" borderId="79" xfId="0" applyNumberFormat="1" applyFont="1" applyFill="1" applyBorder="1" applyAlignment="1" applyProtection="1">
      <alignment horizontal="center" vertical="center"/>
      <protection hidden="1"/>
    </xf>
    <xf numFmtId="4" fontId="32" fillId="36" borderId="11" xfId="0" applyNumberFormat="1" applyFont="1" applyFill="1" applyBorder="1" applyAlignment="1" applyProtection="1">
      <alignment horizontal="center" vertical="center"/>
      <protection hidden="1"/>
    </xf>
    <xf numFmtId="3" fontId="25" fillId="36" borderId="11" xfId="0" applyNumberFormat="1" applyFont="1" applyFill="1" applyBorder="1" applyAlignment="1" applyProtection="1">
      <alignment horizontal="center" vertical="center"/>
      <protection hidden="1"/>
    </xf>
    <xf numFmtId="4" fontId="25" fillId="36" borderId="11" xfId="0" applyNumberFormat="1" applyFont="1" applyFill="1" applyBorder="1" applyAlignment="1" applyProtection="1">
      <alignment horizontal="center" vertical="center"/>
      <protection hidden="1"/>
    </xf>
    <xf numFmtId="164" fontId="25" fillId="36" borderId="42" xfId="0" applyNumberFormat="1" applyFont="1" applyFill="1" applyBorder="1" applyAlignment="1" applyProtection="1">
      <alignment horizontal="center" vertical="center"/>
      <protection hidden="1"/>
    </xf>
    <xf numFmtId="164" fontId="25" fillId="36" borderId="69" xfId="0" applyNumberFormat="1" applyFont="1" applyFill="1" applyBorder="1" applyAlignment="1" applyProtection="1">
      <alignment horizontal="center" vertical="center"/>
      <protection hidden="1"/>
    </xf>
    <xf numFmtId="164" fontId="25" fillId="36" borderId="43" xfId="0" applyNumberFormat="1" applyFont="1" applyFill="1" applyBorder="1" applyAlignment="1" applyProtection="1">
      <alignment horizontal="center" vertical="center"/>
      <protection hidden="1"/>
    </xf>
    <xf numFmtId="0" fontId="36" fillId="36" borderId="55" xfId="0" applyFont="1" applyFill="1" applyBorder="1" applyAlignment="1" applyProtection="1">
      <alignment horizontal="center" vertical="center"/>
      <protection hidden="1"/>
    </xf>
    <xf numFmtId="0" fontId="36" fillId="36" borderId="37" xfId="0" applyFont="1" applyFill="1" applyBorder="1" applyAlignment="1" applyProtection="1">
      <alignment horizontal="center" vertical="center"/>
      <protection hidden="1"/>
    </xf>
    <xf numFmtId="0" fontId="25" fillId="36" borderId="18" xfId="0" applyFont="1" applyFill="1" applyBorder="1" applyAlignment="1" applyProtection="1">
      <alignment horizontal="left" vertical="center" wrapText="1"/>
      <protection hidden="1"/>
    </xf>
    <xf numFmtId="0" fontId="36" fillId="36" borderId="36" xfId="0" applyFont="1" applyFill="1" applyBorder="1" applyAlignment="1" applyProtection="1">
      <alignment horizontal="center" vertical="center"/>
      <protection hidden="1"/>
    </xf>
    <xf numFmtId="164" fontId="26" fillId="44" borderId="10" xfId="0" applyNumberFormat="1" applyFont="1" applyFill="1" applyBorder="1" applyAlignment="1" applyProtection="1">
      <alignment horizontal="center" vertical="center"/>
      <protection hidden="1"/>
    </xf>
    <xf numFmtId="164" fontId="26" fillId="45" borderId="10" xfId="0" applyNumberFormat="1" applyFont="1" applyFill="1" applyBorder="1" applyAlignment="1" applyProtection="1">
      <alignment horizontal="center" vertical="center"/>
      <protection hidden="1"/>
    </xf>
    <xf numFmtId="0" fontId="36" fillId="42" borderId="55" xfId="0" applyFont="1" applyFill="1" applyBorder="1" applyAlignment="1" applyProtection="1">
      <alignment horizontal="center" vertical="center"/>
      <protection hidden="1"/>
    </xf>
    <xf numFmtId="0" fontId="36" fillId="42" borderId="37" xfId="0" applyFont="1" applyFill="1" applyBorder="1" applyAlignment="1" applyProtection="1">
      <alignment horizontal="center" vertical="center"/>
      <protection hidden="1"/>
    </xf>
    <xf numFmtId="0" fontId="25" fillId="42" borderId="18" xfId="0" applyFont="1" applyFill="1" applyBorder="1" applyAlignment="1" applyProtection="1">
      <alignment horizontal="left" vertical="center" wrapText="1"/>
      <protection hidden="1"/>
    </xf>
    <xf numFmtId="0" fontId="36" fillId="42" borderId="36" xfId="0" applyFont="1" applyFill="1" applyBorder="1" applyAlignment="1" applyProtection="1">
      <alignment horizontal="center" vertical="center"/>
      <protection hidden="1"/>
    </xf>
    <xf numFmtId="164" fontId="25" fillId="42" borderId="42" xfId="0" applyNumberFormat="1" applyFont="1" applyFill="1" applyBorder="1" applyAlignment="1" applyProtection="1">
      <alignment horizontal="center" vertical="center"/>
      <protection hidden="1"/>
    </xf>
    <xf numFmtId="164" fontId="25" fillId="42" borderId="43" xfId="0" applyNumberFormat="1" applyFont="1" applyFill="1" applyBorder="1" applyAlignment="1" applyProtection="1">
      <alignment horizontal="center" vertical="center"/>
      <protection hidden="1"/>
    </xf>
    <xf numFmtId="3" fontId="32" fillId="42" borderId="28" xfId="0" applyNumberFormat="1" applyFont="1" applyFill="1" applyBorder="1" applyAlignment="1" applyProtection="1">
      <alignment horizontal="center" vertical="center"/>
      <protection hidden="1"/>
    </xf>
    <xf numFmtId="4" fontId="32" fillId="42" borderId="29" xfId="0" applyNumberFormat="1" applyFont="1" applyFill="1" applyBorder="1" applyAlignment="1" applyProtection="1">
      <alignment horizontal="center" vertical="center"/>
      <protection hidden="1"/>
    </xf>
    <xf numFmtId="3" fontId="25" fillId="42" borderId="29" xfId="0" applyNumberFormat="1" applyFont="1" applyFill="1" applyBorder="1" applyAlignment="1" applyProtection="1">
      <alignment horizontal="center" vertical="center"/>
      <protection hidden="1"/>
    </xf>
    <xf numFmtId="3" fontId="32" fillId="42" borderId="75" xfId="0" applyNumberFormat="1" applyFont="1" applyFill="1" applyBorder="1" applyAlignment="1" applyProtection="1">
      <alignment horizontal="center" vertical="center"/>
      <protection hidden="1"/>
    </xf>
    <xf numFmtId="4" fontId="32" fillId="42" borderId="70" xfId="0" applyNumberFormat="1" applyFont="1" applyFill="1" applyBorder="1" applyAlignment="1" applyProtection="1">
      <alignment horizontal="center" vertical="center"/>
      <protection hidden="1"/>
    </xf>
    <xf numFmtId="3" fontId="25" fillId="42" borderId="70" xfId="0" applyNumberFormat="1" applyFont="1" applyFill="1" applyBorder="1" applyAlignment="1" applyProtection="1">
      <alignment horizontal="center" vertical="center"/>
      <protection hidden="1"/>
    </xf>
    <xf numFmtId="3" fontId="32" fillId="42" borderId="79" xfId="0" applyNumberFormat="1" applyFont="1" applyFill="1" applyBorder="1" applyAlignment="1" applyProtection="1">
      <alignment horizontal="center" vertical="center"/>
      <protection hidden="1"/>
    </xf>
    <xf numFmtId="4" fontId="32" fillId="42" borderId="11" xfId="0" applyNumberFormat="1" applyFont="1" applyFill="1" applyBorder="1" applyAlignment="1" applyProtection="1">
      <alignment horizontal="center" vertical="center"/>
      <protection hidden="1"/>
    </xf>
    <xf numFmtId="3" fontId="25" fillId="42" borderId="11" xfId="0" applyNumberFormat="1" applyFont="1" applyFill="1" applyBorder="1" applyAlignment="1" applyProtection="1">
      <alignment horizontal="center" vertical="center"/>
      <protection hidden="1"/>
    </xf>
    <xf numFmtId="4" fontId="25" fillId="42" borderId="11" xfId="0" applyNumberFormat="1" applyFont="1" applyFill="1" applyBorder="1" applyAlignment="1" applyProtection="1">
      <alignment horizontal="center" vertical="center"/>
      <protection hidden="1"/>
    </xf>
    <xf numFmtId="0" fontId="36" fillId="39" borderId="55" xfId="0" applyFont="1" applyFill="1" applyBorder="1" applyAlignment="1" applyProtection="1">
      <alignment horizontal="center" vertical="center"/>
      <protection hidden="1"/>
    </xf>
    <xf numFmtId="0" fontId="36" fillId="39" borderId="37" xfId="0" applyFont="1" applyFill="1" applyBorder="1" applyAlignment="1" applyProtection="1">
      <alignment horizontal="center" vertical="center"/>
      <protection hidden="1"/>
    </xf>
    <xf numFmtId="0" fontId="25" fillId="39" borderId="18" xfId="0" applyFont="1" applyFill="1" applyBorder="1" applyAlignment="1" applyProtection="1">
      <alignment horizontal="left" vertical="center" wrapText="1"/>
      <protection hidden="1"/>
    </xf>
    <xf numFmtId="0" fontId="36" fillId="39" borderId="36" xfId="0" applyFont="1" applyFill="1" applyBorder="1" applyAlignment="1" applyProtection="1">
      <alignment horizontal="center" vertical="center"/>
      <protection hidden="1"/>
    </xf>
    <xf numFmtId="164" fontId="25" fillId="39" borderId="42" xfId="0" applyNumberFormat="1" applyFont="1" applyFill="1" applyBorder="1" applyAlignment="1" applyProtection="1">
      <alignment horizontal="center" vertical="center"/>
      <protection hidden="1"/>
    </xf>
    <xf numFmtId="164" fontId="25" fillId="39" borderId="69" xfId="0" applyNumberFormat="1" applyFont="1" applyFill="1" applyBorder="1" applyAlignment="1" applyProtection="1">
      <alignment horizontal="center" vertical="center"/>
      <protection hidden="1"/>
    </xf>
    <xf numFmtId="164" fontId="25" fillId="39" borderId="43" xfId="0" applyNumberFormat="1" applyFont="1" applyFill="1" applyBorder="1" applyAlignment="1" applyProtection="1">
      <alignment horizontal="center" vertical="center"/>
      <protection hidden="1"/>
    </xf>
    <xf numFmtId="3" fontId="32" fillId="39" borderId="28" xfId="0" applyNumberFormat="1" applyFont="1" applyFill="1" applyBorder="1" applyAlignment="1" applyProtection="1">
      <alignment horizontal="center" vertical="center"/>
      <protection hidden="1"/>
    </xf>
    <xf numFmtId="4" fontId="32" fillId="39" borderId="29" xfId="0" applyNumberFormat="1" applyFont="1" applyFill="1" applyBorder="1" applyAlignment="1" applyProtection="1">
      <alignment horizontal="center" vertical="center"/>
      <protection hidden="1"/>
    </xf>
    <xf numFmtId="3" fontId="25" fillId="39" borderId="29" xfId="0" applyNumberFormat="1" applyFont="1" applyFill="1" applyBorder="1" applyAlignment="1" applyProtection="1">
      <alignment horizontal="center" vertical="center"/>
      <protection hidden="1"/>
    </xf>
    <xf numFmtId="3" fontId="32" fillId="39" borderId="79" xfId="0" applyNumberFormat="1" applyFont="1" applyFill="1" applyBorder="1" applyAlignment="1" applyProtection="1">
      <alignment horizontal="center" vertical="center"/>
      <protection hidden="1"/>
    </xf>
    <xf numFmtId="4" fontId="32" fillId="39" borderId="11" xfId="0" applyNumberFormat="1" applyFont="1" applyFill="1" applyBorder="1" applyAlignment="1" applyProtection="1">
      <alignment horizontal="center" vertical="center"/>
      <protection hidden="1"/>
    </xf>
    <xf numFmtId="3" fontId="25" fillId="39" borderId="11" xfId="0" applyNumberFormat="1" applyFont="1" applyFill="1" applyBorder="1" applyAlignment="1" applyProtection="1">
      <alignment horizontal="center" vertical="center"/>
      <protection hidden="1"/>
    </xf>
    <xf numFmtId="164" fontId="26" fillId="37" borderId="10" xfId="0" applyNumberFormat="1" applyFont="1" applyFill="1" applyBorder="1" applyAlignment="1" applyProtection="1">
      <alignment horizontal="center" vertical="center"/>
      <protection hidden="1"/>
    </xf>
    <xf numFmtId="3" fontId="32" fillId="43" borderId="28" xfId="0" applyNumberFormat="1" applyFont="1" applyFill="1" applyBorder="1" applyAlignment="1" applyProtection="1">
      <alignment horizontal="center" vertical="center"/>
      <protection hidden="1"/>
    </xf>
    <xf numFmtId="4" fontId="32" fillId="43" borderId="29" xfId="0" applyNumberFormat="1" applyFont="1" applyFill="1" applyBorder="1" applyAlignment="1" applyProtection="1">
      <alignment horizontal="center" vertical="center"/>
      <protection hidden="1"/>
    </xf>
    <xf numFmtId="3" fontId="25" fillId="43" borderId="29" xfId="0" applyNumberFormat="1" applyFont="1" applyFill="1" applyBorder="1" applyAlignment="1" applyProtection="1">
      <alignment horizontal="center" vertical="center"/>
      <protection hidden="1"/>
    </xf>
    <xf numFmtId="3" fontId="32" fillId="43" borderId="79" xfId="0" applyNumberFormat="1" applyFont="1" applyFill="1" applyBorder="1" applyAlignment="1" applyProtection="1">
      <alignment horizontal="center" vertical="center"/>
      <protection hidden="1"/>
    </xf>
    <xf numFmtId="4" fontId="32" fillId="43" borderId="11" xfId="0" applyNumberFormat="1" applyFont="1" applyFill="1" applyBorder="1" applyAlignment="1" applyProtection="1">
      <alignment horizontal="center" vertical="center"/>
      <protection hidden="1"/>
    </xf>
    <xf numFmtId="3" fontId="25" fillId="43" borderId="11" xfId="0" applyNumberFormat="1" applyFont="1" applyFill="1" applyBorder="1" applyAlignment="1" applyProtection="1">
      <alignment horizontal="center" vertical="center"/>
      <protection hidden="1"/>
    </xf>
    <xf numFmtId="164" fontId="25" fillId="43" borderId="42" xfId="0" applyNumberFormat="1" applyFont="1" applyFill="1" applyBorder="1" applyAlignment="1" applyProtection="1">
      <alignment horizontal="center" vertical="center"/>
      <protection hidden="1"/>
    </xf>
    <xf numFmtId="164" fontId="25" fillId="43" borderId="69" xfId="0" applyNumberFormat="1" applyFont="1" applyFill="1" applyBorder="1" applyAlignment="1" applyProtection="1">
      <alignment horizontal="center" vertical="center"/>
      <protection hidden="1"/>
    </xf>
    <xf numFmtId="164" fontId="25" fillId="43" borderId="43" xfId="0" applyNumberFormat="1" applyFont="1" applyFill="1" applyBorder="1" applyAlignment="1" applyProtection="1">
      <alignment horizontal="center" vertical="center"/>
      <protection hidden="1"/>
    </xf>
    <xf numFmtId="0" fontId="36" fillId="43" borderId="55" xfId="0" applyFont="1" applyFill="1" applyBorder="1" applyAlignment="1" applyProtection="1">
      <alignment horizontal="center" vertical="center"/>
      <protection hidden="1"/>
    </xf>
    <xf numFmtId="0" fontId="36" fillId="43" borderId="37" xfId="0" applyFont="1" applyFill="1" applyBorder="1" applyAlignment="1" applyProtection="1">
      <alignment horizontal="center" vertical="center"/>
      <protection hidden="1"/>
    </xf>
    <xf numFmtId="0" fontId="25" fillId="43" borderId="18" xfId="0" applyFont="1" applyFill="1" applyBorder="1" applyAlignment="1" applyProtection="1">
      <alignment horizontal="left" vertical="center" wrapText="1"/>
      <protection hidden="1"/>
    </xf>
    <xf numFmtId="0" fontId="36" fillId="43" borderId="36" xfId="0" applyFont="1" applyFill="1" applyBorder="1" applyAlignment="1" applyProtection="1">
      <alignment horizontal="center" vertical="center"/>
      <protection hidden="1"/>
    </xf>
    <xf numFmtId="164" fontId="26" fillId="46" borderId="10" xfId="0" applyNumberFormat="1" applyFont="1" applyFill="1" applyBorder="1" applyAlignment="1" applyProtection="1">
      <alignment horizontal="center" vertical="center"/>
      <protection hidden="1"/>
    </xf>
    <xf numFmtId="3" fontId="25" fillId="40" borderId="15" xfId="0" applyNumberFormat="1" applyFont="1" applyFill="1" applyBorder="1" applyAlignment="1" applyProtection="1">
      <alignment horizontal="center" vertical="center"/>
      <protection hidden="1"/>
    </xf>
    <xf numFmtId="3" fontId="25" fillId="40" borderId="12" xfId="0" applyNumberFormat="1" applyFont="1" applyFill="1" applyBorder="1" applyAlignment="1" applyProtection="1">
      <alignment horizontal="center" vertical="center"/>
      <protection hidden="1"/>
    </xf>
    <xf numFmtId="3" fontId="25" fillId="42" borderId="53" xfId="0" applyNumberFormat="1" applyFont="1" applyFill="1" applyBorder="1" applyAlignment="1" applyProtection="1">
      <alignment horizontal="center" vertical="center"/>
      <protection hidden="1"/>
    </xf>
    <xf numFmtId="3" fontId="25" fillId="42" borderId="15" xfId="0" applyNumberFormat="1" applyFont="1" applyFill="1" applyBorder="1" applyAlignment="1" applyProtection="1">
      <alignment horizontal="center" vertical="center"/>
      <protection hidden="1"/>
    </xf>
    <xf numFmtId="3" fontId="25" fillId="42" borderId="12" xfId="0" applyNumberFormat="1" applyFont="1" applyFill="1" applyBorder="1" applyAlignment="1" applyProtection="1">
      <alignment horizontal="center" vertical="center"/>
      <protection hidden="1"/>
    </xf>
    <xf numFmtId="3" fontId="25" fillId="36" borderId="53" xfId="0" applyNumberFormat="1" applyFont="1" applyFill="1" applyBorder="1" applyAlignment="1" applyProtection="1">
      <alignment horizontal="center" vertical="center"/>
      <protection hidden="1"/>
    </xf>
    <xf numFmtId="3" fontId="25" fillId="36" borderId="15" xfId="0" applyNumberFormat="1" applyFont="1" applyFill="1" applyBorder="1" applyAlignment="1" applyProtection="1">
      <alignment horizontal="center" vertical="center"/>
      <protection hidden="1"/>
    </xf>
    <xf numFmtId="3" fontId="25" fillId="36" borderId="12" xfId="0" applyNumberFormat="1" applyFont="1" applyFill="1" applyBorder="1" applyAlignment="1" applyProtection="1">
      <alignment horizontal="center" vertical="center"/>
      <protection hidden="1"/>
    </xf>
    <xf numFmtId="3" fontId="32" fillId="40" borderId="1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3" fontId="32" fillId="36" borderId="11" xfId="0" applyNumberFormat="1" applyFont="1" applyFill="1" applyBorder="1" applyAlignment="1" applyProtection="1">
      <alignment horizontal="center" vertical="center"/>
      <protection hidden="1"/>
    </xf>
    <xf numFmtId="3" fontId="32" fillId="38" borderId="11" xfId="0" applyNumberFormat="1" applyFont="1" applyFill="1" applyBorder="1" applyAlignment="1" applyProtection="1">
      <alignment horizontal="center" vertical="center"/>
      <protection hidden="1"/>
    </xf>
    <xf numFmtId="3" fontId="32" fillId="42" borderId="11" xfId="0" applyNumberFormat="1" applyFont="1" applyFill="1" applyBorder="1" applyAlignment="1" applyProtection="1">
      <alignment horizontal="center" vertical="center"/>
      <protection hidden="1"/>
    </xf>
    <xf numFmtId="0" fontId="25" fillId="33" borderId="0" xfId="0" applyFont="1" applyFill="1" applyProtection="1">
      <protection hidden="1"/>
    </xf>
    <xf numFmtId="0" fontId="41" fillId="34" borderId="0" xfId="0" applyFont="1" applyFill="1" applyAlignment="1" applyProtection="1">
      <alignment vertical="top"/>
      <protection hidden="1"/>
    </xf>
    <xf numFmtId="0" fontId="25" fillId="34" borderId="0" xfId="0" applyFont="1" applyFill="1" applyBorder="1" applyAlignment="1" applyProtection="1">
      <alignment vertical="top"/>
      <protection hidden="1"/>
    </xf>
    <xf numFmtId="0" fontId="25" fillId="40" borderId="0" xfId="0" applyFont="1" applyFill="1" applyBorder="1" applyAlignment="1" applyProtection="1">
      <alignment horizontal="left" vertical="center" wrapText="1"/>
      <protection hidden="1"/>
    </xf>
    <xf numFmtId="0" fontId="25" fillId="40" borderId="0" xfId="0" applyFont="1" applyFill="1" applyBorder="1" applyAlignment="1" applyProtection="1">
      <alignment horizontal="left" vertical="center"/>
      <protection hidden="1"/>
    </xf>
    <xf numFmtId="0" fontId="25" fillId="40" borderId="18" xfId="0" applyFont="1" applyFill="1" applyBorder="1" applyAlignment="1" applyProtection="1">
      <alignment horizontal="left" vertical="center"/>
      <protection hidden="1"/>
    </xf>
    <xf numFmtId="0" fontId="25" fillId="40" borderId="16" xfId="0" applyFont="1" applyFill="1" applyBorder="1" applyAlignment="1" applyProtection="1">
      <alignment horizontal="left" vertical="center"/>
      <protection hidden="1"/>
    </xf>
    <xf numFmtId="0" fontId="22" fillId="33" borderId="0" xfId="0" applyFont="1" applyFill="1" applyProtection="1">
      <protection hidden="1"/>
    </xf>
    <xf numFmtId="0" fontId="22" fillId="33" borderId="0" xfId="0" applyFont="1" applyFill="1" applyAlignment="1" applyProtection="1">
      <alignment horizontal="center" vertical="top"/>
      <protection hidden="1"/>
    </xf>
    <xf numFmtId="0" fontId="22" fillId="33" borderId="0" xfId="0" applyFont="1" applyFill="1" applyAlignment="1" applyProtection="1">
      <alignment horizontal="center" vertical="center"/>
      <protection hidden="1"/>
    </xf>
    <xf numFmtId="0" fontId="26" fillId="33" borderId="66" xfId="0" applyFont="1" applyFill="1" applyBorder="1" applyAlignment="1" applyProtection="1">
      <alignment horizontal="center" vertical="center"/>
      <protection hidden="1"/>
    </xf>
    <xf numFmtId="0" fontId="26" fillId="33" borderId="67" xfId="0" applyFont="1" applyFill="1" applyBorder="1" applyAlignment="1" applyProtection="1">
      <alignment horizontal="center" vertical="center"/>
      <protection hidden="1"/>
    </xf>
    <xf numFmtId="0" fontId="26" fillId="33" borderId="68" xfId="0" applyFont="1" applyFill="1" applyBorder="1" applyAlignment="1" applyProtection="1">
      <alignment horizontal="center" vertical="center"/>
      <protection hidden="1"/>
    </xf>
    <xf numFmtId="0" fontId="22" fillId="33" borderId="45" xfId="0" applyFont="1" applyFill="1" applyBorder="1" applyProtection="1">
      <protection hidden="1"/>
    </xf>
    <xf numFmtId="0" fontId="22" fillId="33" borderId="47" xfId="0" applyFont="1" applyFill="1" applyBorder="1" applyProtection="1">
      <protection hidden="1"/>
    </xf>
    <xf numFmtId="0" fontId="22" fillId="33" borderId="44" xfId="0" applyFont="1" applyFill="1" applyBorder="1" applyProtection="1">
      <protection hidden="1"/>
    </xf>
    <xf numFmtId="0" fontId="22" fillId="33" borderId="0" xfId="0" applyFont="1" applyFill="1" applyBorder="1" applyProtection="1">
      <protection hidden="1"/>
    </xf>
    <xf numFmtId="0" fontId="22" fillId="33" borderId="48" xfId="0" applyFont="1" applyFill="1" applyBorder="1" applyProtection="1">
      <protection hidden="1"/>
    </xf>
    <xf numFmtId="0" fontId="22" fillId="33" borderId="15" xfId="0" applyFont="1" applyFill="1" applyBorder="1" applyProtection="1">
      <protection hidden="1"/>
    </xf>
    <xf numFmtId="0" fontId="22" fillId="33" borderId="18" xfId="0" applyFont="1" applyFill="1" applyBorder="1" applyProtection="1">
      <protection hidden="1"/>
    </xf>
    <xf numFmtId="0" fontId="22" fillId="33" borderId="49" xfId="0" applyFont="1" applyFill="1" applyBorder="1" applyProtection="1">
      <protection hidden="1"/>
    </xf>
    <xf numFmtId="0" fontId="22" fillId="33" borderId="17" xfId="0" applyFont="1" applyFill="1" applyBorder="1" applyProtection="1">
      <protection hidden="1"/>
    </xf>
    <xf numFmtId="0" fontId="43" fillId="34" borderId="0" xfId="0" applyFont="1" applyFill="1" applyProtection="1">
      <protection hidden="1"/>
    </xf>
    <xf numFmtId="0" fontId="16" fillId="38" borderId="11" xfId="0" applyFont="1" applyFill="1" applyBorder="1" applyAlignment="1" applyProtection="1">
      <alignment horizontal="center" vertical="center" wrapText="1"/>
      <protection hidden="1"/>
    </xf>
    <xf numFmtId="0" fontId="16" fillId="38" borderId="11" xfId="0" applyFont="1" applyFill="1" applyBorder="1" applyAlignment="1" applyProtection="1">
      <alignment horizontal="center" vertical="top" wrapText="1"/>
      <protection hidden="1"/>
    </xf>
    <xf numFmtId="0" fontId="0" fillId="0" borderId="0" xfId="0" applyAlignment="1">
      <alignment wrapText="1"/>
    </xf>
    <xf numFmtId="0" fontId="16" fillId="53" borderId="0" xfId="0" applyFont="1" applyFill="1" applyAlignment="1">
      <alignment wrapText="1"/>
    </xf>
    <xf numFmtId="0" fontId="44" fillId="0" borderId="0" xfId="0" applyFont="1" applyAlignment="1">
      <alignment wrapText="1"/>
    </xf>
    <xf numFmtId="0" fontId="35" fillId="0" borderId="0" xfId="0" applyFont="1" applyAlignment="1" applyProtection="1">
      <alignment vertical="center"/>
      <protection hidden="1"/>
    </xf>
    <xf numFmtId="0" fontId="26" fillId="52" borderId="11" xfId="0" applyFont="1" applyFill="1" applyBorder="1" applyAlignment="1" applyProtection="1">
      <alignment horizontal="center" vertical="center" wrapText="1"/>
      <protection hidden="1"/>
    </xf>
    <xf numFmtId="0" fontId="30" fillId="52" borderId="11" xfId="0" applyFont="1" applyFill="1" applyBorder="1" applyAlignment="1" applyProtection="1">
      <alignment horizontal="center" vertical="center"/>
      <protection hidden="1"/>
    </xf>
    <xf numFmtId="0" fontId="30" fillId="52" borderId="11" xfId="0" applyNumberFormat="1" applyFont="1" applyFill="1" applyBorder="1" applyAlignment="1" applyProtection="1">
      <alignment horizontal="center" vertical="center" wrapText="1"/>
      <protection hidden="1"/>
    </xf>
    <xf numFmtId="49" fontId="30" fillId="52" borderId="11" xfId="0" applyNumberFormat="1" applyFont="1" applyFill="1" applyBorder="1" applyAlignment="1" applyProtection="1">
      <alignment horizontal="center" vertical="center" wrapText="1"/>
      <protection hidden="1"/>
    </xf>
    <xf numFmtId="0" fontId="35" fillId="52" borderId="11" xfId="0" applyFont="1" applyFill="1" applyBorder="1" applyAlignment="1" applyProtection="1">
      <alignment vertical="center"/>
      <protection hidden="1"/>
    </xf>
    <xf numFmtId="0" fontId="35" fillId="54" borderId="11" xfId="0" applyFont="1" applyFill="1" applyBorder="1" applyAlignment="1" applyProtection="1">
      <alignment vertical="center"/>
      <protection hidden="1"/>
    </xf>
    <xf numFmtId="0" fontId="46" fillId="48" borderId="11" xfId="0" applyFont="1" applyFill="1" applyBorder="1" applyAlignment="1" applyProtection="1">
      <alignment horizontal="center" vertical="center"/>
      <protection hidden="1"/>
    </xf>
    <xf numFmtId="0" fontId="16" fillId="48" borderId="1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45" fillId="52" borderId="11" xfId="0" applyFont="1" applyFill="1" applyBorder="1" applyProtection="1">
      <protection hidden="1"/>
    </xf>
    <xf numFmtId="0" fontId="45" fillId="54" borderId="11" xfId="0" applyFont="1" applyFill="1" applyBorder="1" applyProtection="1">
      <protection hidden="1"/>
    </xf>
    <xf numFmtId="0" fontId="45" fillId="0" borderId="0" xfId="0" applyFont="1" applyProtection="1">
      <protection hidden="1"/>
    </xf>
    <xf numFmtId="0" fontId="0" fillId="0" borderId="11" xfId="0" applyBorder="1" applyProtection="1">
      <protection locked="0"/>
    </xf>
    <xf numFmtId="0" fontId="45" fillId="0" borderId="11" xfId="0" applyFont="1" applyBorder="1" applyProtection="1">
      <protection locked="0"/>
    </xf>
    <xf numFmtId="0" fontId="45" fillId="52" borderId="11" xfId="0" applyFont="1" applyFill="1" applyBorder="1" applyProtection="1"/>
    <xf numFmtId="0" fontId="45" fillId="54" borderId="11" xfId="0" applyFont="1" applyFill="1" applyBorder="1" applyProtection="1"/>
    <xf numFmtId="0" fontId="25" fillId="0" borderId="0" xfId="0" applyFont="1" applyAlignment="1" applyProtection="1">
      <alignment horizontal="left" vertical="center" wrapText="1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left" vertical="center" wrapText="1"/>
      <protection hidden="1"/>
    </xf>
    <xf numFmtId="0" fontId="25" fillId="38" borderId="16" xfId="0" applyFont="1" applyFill="1" applyBorder="1" applyAlignment="1" applyProtection="1">
      <alignment horizontal="left" vertical="center" wrapText="1"/>
      <protection hidden="1"/>
    </xf>
    <xf numFmtId="0" fontId="25" fillId="43" borderId="16" xfId="0" applyFont="1" applyFill="1" applyBorder="1" applyAlignment="1" applyProtection="1">
      <alignment horizontal="left" vertical="center" wrapText="1"/>
      <protection hidden="1"/>
    </xf>
    <xf numFmtId="0" fontId="25" fillId="39" borderId="16" xfId="0" applyFont="1" applyFill="1" applyBorder="1" applyAlignment="1" applyProtection="1">
      <alignment horizontal="left" vertical="center" wrapText="1"/>
      <protection hidden="1"/>
    </xf>
    <xf numFmtId="0" fontId="25" fillId="42" borderId="16" xfId="0" applyFont="1" applyFill="1" applyBorder="1" applyAlignment="1" applyProtection="1">
      <alignment horizontal="left" vertical="center" wrapText="1"/>
      <protection hidden="1"/>
    </xf>
    <xf numFmtId="0" fontId="25" fillId="36" borderId="16" xfId="0" applyFont="1" applyFill="1" applyBorder="1" applyAlignment="1" applyProtection="1">
      <alignment horizontal="left" vertical="center" wrapText="1"/>
      <protection hidden="1"/>
    </xf>
    <xf numFmtId="3" fontId="32" fillId="40" borderId="73" xfId="0" applyNumberFormat="1" applyFont="1" applyFill="1" applyBorder="1" applyAlignment="1" applyProtection="1">
      <alignment horizontal="center" vertical="center"/>
      <protection hidden="1"/>
    </xf>
    <xf numFmtId="4" fontId="25" fillId="40" borderId="14" xfId="0" applyNumberFormat="1" applyFont="1" applyFill="1" applyBorder="1" applyAlignment="1" applyProtection="1">
      <alignment horizontal="center" vertical="center"/>
      <protection hidden="1"/>
    </xf>
    <xf numFmtId="3" fontId="25" fillId="40" borderId="14" xfId="0" applyNumberFormat="1" applyFont="1" applyFill="1" applyBorder="1" applyAlignment="1" applyProtection="1">
      <alignment horizontal="center" vertical="center"/>
      <protection hidden="1"/>
    </xf>
    <xf numFmtId="3" fontId="25" fillId="40" borderId="45" xfId="0" applyNumberFormat="1" applyFont="1" applyFill="1" applyBorder="1" applyAlignment="1" applyProtection="1">
      <alignment horizontal="center" vertical="center"/>
      <protection hidden="1"/>
    </xf>
    <xf numFmtId="3" fontId="30" fillId="41" borderId="80" xfId="0" applyNumberFormat="1" applyFont="1" applyFill="1" applyBorder="1" applyAlignment="1" applyProtection="1">
      <alignment horizontal="center" vertical="center"/>
      <protection hidden="1"/>
    </xf>
    <xf numFmtId="4" fontId="30" fillId="41" borderId="46" xfId="0" applyNumberFormat="1" applyFont="1" applyFill="1" applyBorder="1" applyAlignment="1" applyProtection="1">
      <alignment horizontal="center" vertical="center"/>
      <protection hidden="1"/>
    </xf>
    <xf numFmtId="3" fontId="30" fillId="41" borderId="46" xfId="0" applyNumberFormat="1" applyFont="1" applyFill="1" applyBorder="1" applyAlignment="1" applyProtection="1">
      <alignment horizontal="center" vertical="center"/>
      <protection hidden="1"/>
    </xf>
    <xf numFmtId="3" fontId="30" fillId="41" borderId="88" xfId="0" applyNumberFormat="1" applyFont="1" applyFill="1" applyBorder="1" applyAlignment="1" applyProtection="1">
      <alignment horizontal="center" vertical="center"/>
      <protection hidden="1"/>
    </xf>
    <xf numFmtId="0" fontId="0" fillId="33" borderId="0" xfId="0" applyFill="1" applyAlignment="1" applyProtection="1">
      <alignment horizontal="left" vertical="center"/>
      <protection hidden="1"/>
    </xf>
    <xf numFmtId="0" fontId="25" fillId="33" borderId="0" xfId="0" applyFont="1" applyFill="1" applyBorder="1" applyAlignment="1" applyProtection="1">
      <alignment horizontal="left" vertical="center"/>
      <protection hidden="1"/>
    </xf>
    <xf numFmtId="0" fontId="25" fillId="33" borderId="0" xfId="0" applyFont="1" applyFill="1" applyAlignment="1" applyProtection="1">
      <alignment horizontal="left" vertical="center"/>
      <protection hidden="1"/>
    </xf>
    <xf numFmtId="0" fontId="32" fillId="52" borderId="11" xfId="0" applyNumberFormat="1" applyFont="1" applyFill="1" applyBorder="1" applyAlignment="1" applyProtection="1">
      <alignment horizontal="left" vertical="center" wrapText="1"/>
      <protection hidden="1"/>
    </xf>
    <xf numFmtId="0" fontId="32" fillId="52" borderId="11" xfId="42" applyNumberFormat="1" applyFont="1" applyFill="1" applyBorder="1" applyAlignment="1" applyProtection="1">
      <alignment horizontal="left" vertical="center" wrapText="1"/>
      <protection hidden="1"/>
    </xf>
    <xf numFmtId="0" fontId="36" fillId="33" borderId="0" xfId="0" applyFont="1" applyFill="1" applyAlignment="1" applyProtection="1">
      <alignment horizontal="left" vertical="center"/>
      <protection hidden="1"/>
    </xf>
    <xf numFmtId="0" fontId="26" fillId="52" borderId="91" xfId="0" applyFont="1" applyFill="1" applyBorder="1" applyAlignment="1" applyProtection="1">
      <alignment horizontal="left" vertical="center" wrapText="1"/>
      <protection hidden="1"/>
    </xf>
    <xf numFmtId="0" fontId="25" fillId="52" borderId="11" xfId="0" applyFont="1" applyFill="1" applyBorder="1" applyAlignment="1" applyProtection="1">
      <alignment horizontal="center" vertical="center" wrapText="1"/>
      <protection hidden="1"/>
    </xf>
    <xf numFmtId="1" fontId="25" fillId="52" borderId="11" xfId="0" applyNumberFormat="1" applyFont="1" applyFill="1" applyBorder="1" applyAlignment="1" applyProtection="1">
      <alignment horizontal="center" vertical="center" wrapText="1"/>
      <protection hidden="1"/>
    </xf>
    <xf numFmtId="1" fontId="25" fillId="52" borderId="14" xfId="0" applyNumberFormat="1" applyFont="1" applyFill="1" applyBorder="1" applyAlignment="1" applyProtection="1">
      <alignment horizontal="center" vertical="center" wrapText="1"/>
      <protection hidden="1"/>
    </xf>
    <xf numFmtId="1" fontId="26" fillId="55" borderId="11" xfId="0" applyNumberFormat="1" applyFont="1" applyFill="1" applyBorder="1" applyAlignment="1" applyProtection="1">
      <alignment horizontal="right" vertical="center" wrapText="1" indent="1"/>
      <protection hidden="1"/>
    </xf>
    <xf numFmtId="4" fontId="26" fillId="55" borderId="11" xfId="0" applyNumberFormat="1" applyFont="1" applyFill="1" applyBorder="1" applyAlignment="1" applyProtection="1">
      <alignment horizontal="right" vertical="center" wrapText="1" indent="1"/>
      <protection hidden="1"/>
    </xf>
    <xf numFmtId="0" fontId="36" fillId="33" borderId="33" xfId="0" applyFont="1" applyFill="1" applyBorder="1" applyAlignment="1" applyProtection="1">
      <alignment horizontal="left" vertical="top" wrapText="1"/>
      <protection hidden="1"/>
    </xf>
    <xf numFmtId="0" fontId="36" fillId="33" borderId="27" xfId="0" applyFont="1" applyFill="1" applyBorder="1" applyAlignment="1" applyProtection="1">
      <alignment horizontal="left" vertical="top" wrapText="1"/>
      <protection hidden="1"/>
    </xf>
    <xf numFmtId="0" fontId="25" fillId="40" borderId="79" xfId="0" applyFont="1" applyFill="1" applyBorder="1" applyAlignment="1" applyProtection="1">
      <alignment vertical="center" wrapText="1"/>
      <protection hidden="1"/>
    </xf>
    <xf numFmtId="0" fontId="25" fillId="41" borderId="33" xfId="0" applyFont="1" applyFill="1" applyBorder="1" applyAlignment="1" applyProtection="1">
      <alignment vertical="center" wrapText="1"/>
      <protection hidden="1"/>
    </xf>
    <xf numFmtId="0" fontId="25" fillId="41" borderId="34" xfId="0" applyFont="1" applyFill="1" applyBorder="1" applyAlignment="1" applyProtection="1">
      <alignment vertical="center" wrapText="1"/>
      <protection hidden="1"/>
    </xf>
    <xf numFmtId="0" fontId="41" fillId="34" borderId="0" xfId="0" applyFont="1" applyFill="1" applyAlignment="1" applyProtection="1">
      <alignment vertical="center"/>
      <protection hidden="1"/>
    </xf>
    <xf numFmtId="0" fontId="23" fillId="34" borderId="0" xfId="51" applyFill="1" applyBorder="1" applyAlignment="1" applyProtection="1">
      <alignment vertical="center"/>
      <protection hidden="1"/>
    </xf>
    <xf numFmtId="0" fontId="43" fillId="34" borderId="0" xfId="0" applyFont="1" applyFill="1" applyAlignment="1" applyProtection="1">
      <alignment vertical="center"/>
      <protection hidden="1"/>
    </xf>
    <xf numFmtId="0" fontId="35" fillId="41" borderId="0" xfId="0" applyFont="1" applyFill="1" applyBorder="1" applyAlignment="1" applyProtection="1">
      <alignment vertical="center" wrapText="1"/>
      <protection hidden="1"/>
    </xf>
    <xf numFmtId="164" fontId="25" fillId="40" borderId="95" xfId="0" applyNumberFormat="1" applyFont="1" applyFill="1" applyBorder="1" applyAlignment="1" applyProtection="1">
      <alignment horizontal="center" vertical="center"/>
      <protection hidden="1"/>
    </xf>
    <xf numFmtId="164" fontId="30" fillId="41" borderId="88" xfId="0" applyNumberFormat="1" applyFont="1" applyFill="1" applyBorder="1" applyAlignment="1" applyProtection="1">
      <alignment horizontal="center" vertical="center"/>
      <protection hidden="1"/>
    </xf>
    <xf numFmtId="0" fontId="25" fillId="40" borderId="28" xfId="0" applyFont="1" applyFill="1" applyBorder="1" applyAlignment="1" applyProtection="1">
      <alignment vertical="center" wrapText="1"/>
      <protection hidden="1"/>
    </xf>
    <xf numFmtId="0" fontId="25" fillId="40" borderId="79" xfId="0" applyFont="1" applyFill="1" applyBorder="1" applyAlignment="1" applyProtection="1">
      <alignment horizontal="left" vertical="center"/>
      <protection hidden="1"/>
    </xf>
    <xf numFmtId="0" fontId="25" fillId="40" borderId="31" xfId="0" applyFont="1" applyFill="1" applyBorder="1" applyAlignment="1" applyProtection="1">
      <alignment vertical="center" wrapText="1"/>
      <protection hidden="1"/>
    </xf>
    <xf numFmtId="0" fontId="34" fillId="41" borderId="31" xfId="0" applyFont="1" applyFill="1" applyBorder="1" applyAlignment="1" applyProtection="1">
      <alignment horizontal="center" vertical="center"/>
      <protection hidden="1"/>
    </xf>
    <xf numFmtId="0" fontId="34" fillId="41" borderId="50" xfId="0" applyFont="1" applyFill="1" applyBorder="1" applyAlignment="1" applyProtection="1">
      <alignment horizontal="center" vertical="center"/>
      <protection hidden="1"/>
    </xf>
    <xf numFmtId="0" fontId="34" fillId="41" borderId="51" xfId="0" applyFont="1" applyFill="1" applyBorder="1" applyAlignment="1" applyProtection="1">
      <alignment horizontal="center" vertical="center"/>
      <protection hidden="1"/>
    </xf>
    <xf numFmtId="0" fontId="34" fillId="33" borderId="30" xfId="0" applyFont="1" applyFill="1" applyBorder="1" applyAlignment="1" applyProtection="1">
      <alignment horizontal="center" vertical="center"/>
      <protection locked="0"/>
    </xf>
    <xf numFmtId="0" fontId="34" fillId="33" borderId="35" xfId="0" applyFont="1" applyFill="1" applyBorder="1" applyAlignment="1" applyProtection="1">
      <alignment horizontal="center" vertical="center"/>
      <protection locked="0"/>
    </xf>
    <xf numFmtId="0" fontId="34" fillId="33" borderId="32" xfId="0" applyFont="1" applyFill="1" applyBorder="1" applyAlignment="1" applyProtection="1">
      <alignment horizontal="center" vertical="center"/>
      <protection locked="0"/>
    </xf>
    <xf numFmtId="0" fontId="35" fillId="33" borderId="11" xfId="0" applyFont="1" applyFill="1" applyBorder="1" applyAlignment="1" applyProtection="1">
      <alignment vertical="center" wrapText="1"/>
      <protection locked="0"/>
    </xf>
    <xf numFmtId="0" fontId="25" fillId="35" borderId="33" xfId="0" applyFont="1" applyFill="1" applyBorder="1" applyAlignment="1" applyProtection="1">
      <alignment vertical="center" wrapText="1"/>
      <protection hidden="1"/>
    </xf>
    <xf numFmtId="0" fontId="35" fillId="35" borderId="0" xfId="0" applyFont="1" applyFill="1" applyBorder="1" applyAlignment="1" applyProtection="1">
      <alignment vertical="center" wrapText="1"/>
      <protection hidden="1"/>
    </xf>
    <xf numFmtId="0" fontId="25" fillId="35" borderId="34" xfId="0" applyFont="1" applyFill="1" applyBorder="1" applyAlignment="1" applyProtection="1">
      <alignment vertical="center" wrapText="1"/>
      <protection hidden="1"/>
    </xf>
    <xf numFmtId="0" fontId="25" fillId="44" borderId="33" xfId="0" applyFont="1" applyFill="1" applyBorder="1" applyAlignment="1" applyProtection="1">
      <alignment vertical="center" wrapText="1"/>
      <protection hidden="1"/>
    </xf>
    <xf numFmtId="0" fontId="35" fillId="44" borderId="0" xfId="0" applyFont="1" applyFill="1" applyBorder="1" applyAlignment="1" applyProtection="1">
      <alignment vertical="center" wrapText="1"/>
      <protection hidden="1"/>
    </xf>
    <xf numFmtId="0" fontId="25" fillId="44" borderId="34" xfId="0" applyFont="1" applyFill="1" applyBorder="1" applyAlignment="1" applyProtection="1">
      <alignment vertical="center" wrapText="1"/>
      <protection hidden="1"/>
    </xf>
    <xf numFmtId="0" fontId="25" fillId="45" borderId="33" xfId="0" applyFont="1" applyFill="1" applyBorder="1" applyAlignment="1" applyProtection="1">
      <alignment vertical="center" wrapText="1"/>
      <protection hidden="1"/>
    </xf>
    <xf numFmtId="0" fontId="35" fillId="45" borderId="0" xfId="0" applyFont="1" applyFill="1" applyBorder="1" applyAlignment="1" applyProtection="1">
      <alignment vertical="center" wrapText="1"/>
      <protection hidden="1"/>
    </xf>
    <xf numFmtId="0" fontId="25" fillId="45" borderId="34" xfId="0" applyFont="1" applyFill="1" applyBorder="1" applyAlignment="1" applyProtection="1">
      <alignment vertical="center" wrapText="1"/>
      <protection hidden="1"/>
    </xf>
    <xf numFmtId="0" fontId="34" fillId="35" borderId="31" xfId="0" applyFont="1" applyFill="1" applyBorder="1" applyAlignment="1" applyProtection="1">
      <alignment horizontal="center" vertical="center"/>
      <protection hidden="1"/>
    </xf>
    <xf numFmtId="0" fontId="34" fillId="35" borderId="50" xfId="0" applyFont="1" applyFill="1" applyBorder="1" applyAlignment="1" applyProtection="1">
      <alignment horizontal="center" vertical="center"/>
      <protection hidden="1"/>
    </xf>
    <xf numFmtId="3" fontId="32" fillId="38" borderId="73" xfId="0" applyNumberFormat="1" applyFont="1" applyFill="1" applyBorder="1" applyAlignment="1" applyProtection="1">
      <alignment horizontal="center" vertical="center"/>
      <protection hidden="1"/>
    </xf>
    <xf numFmtId="4" fontId="25" fillId="38" borderId="14" xfId="0" applyNumberFormat="1" applyFont="1" applyFill="1" applyBorder="1" applyAlignment="1" applyProtection="1">
      <alignment horizontal="center" vertical="center"/>
      <protection hidden="1"/>
    </xf>
    <xf numFmtId="3" fontId="25" fillId="38" borderId="14" xfId="0" applyNumberFormat="1" applyFont="1" applyFill="1" applyBorder="1" applyAlignment="1" applyProtection="1">
      <alignment horizontal="center" vertical="center"/>
      <protection hidden="1"/>
    </xf>
    <xf numFmtId="164" fontId="25" fillId="38" borderId="96" xfId="0" applyNumberFormat="1" applyFont="1" applyFill="1" applyBorder="1" applyAlignment="1" applyProtection="1">
      <alignment horizontal="center" vertical="center"/>
      <protection hidden="1"/>
    </xf>
    <xf numFmtId="3" fontId="30" fillId="35" borderId="80" xfId="0" applyNumberFormat="1" applyFont="1" applyFill="1" applyBorder="1" applyAlignment="1" applyProtection="1">
      <alignment horizontal="center" vertical="center"/>
      <protection hidden="1"/>
    </xf>
    <xf numFmtId="4" fontId="30" fillId="35" borderId="46" xfId="0" applyNumberFormat="1" applyFont="1" applyFill="1" applyBorder="1" applyAlignment="1" applyProtection="1">
      <alignment horizontal="center" vertical="center"/>
      <protection hidden="1"/>
    </xf>
    <xf numFmtId="3" fontId="30" fillId="35" borderId="46" xfId="0" applyNumberFormat="1" applyFont="1" applyFill="1" applyBorder="1" applyAlignment="1" applyProtection="1">
      <alignment horizontal="center" vertical="center"/>
      <protection hidden="1"/>
    </xf>
    <xf numFmtId="0" fontId="25" fillId="38" borderId="28" xfId="0" applyFont="1" applyFill="1" applyBorder="1" applyAlignment="1" applyProtection="1">
      <alignment horizontal="left" vertical="center" wrapText="1"/>
      <protection hidden="1"/>
    </xf>
    <xf numFmtId="0" fontId="25" fillId="38" borderId="79" xfId="0" applyFont="1" applyFill="1" applyBorder="1" applyAlignment="1" applyProtection="1">
      <alignment horizontal="left" vertical="center"/>
      <protection hidden="1"/>
    </xf>
    <xf numFmtId="0" fontId="25" fillId="38" borderId="79" xfId="0" applyFont="1" applyFill="1" applyBorder="1" applyAlignment="1" applyProtection="1">
      <alignment horizontal="left" vertical="center" wrapText="1"/>
      <protection hidden="1"/>
    </xf>
    <xf numFmtId="0" fontId="25" fillId="38" borderId="31" xfId="0" applyFont="1" applyFill="1" applyBorder="1" applyAlignment="1" applyProtection="1">
      <alignment horizontal="left" vertical="center" wrapText="1"/>
      <protection hidden="1"/>
    </xf>
    <xf numFmtId="164" fontId="25" fillId="38" borderId="91" xfId="0" applyNumberFormat="1" applyFont="1" applyFill="1" applyBorder="1" applyAlignment="1" applyProtection="1">
      <alignment horizontal="center" vertical="center"/>
      <protection hidden="1"/>
    </xf>
    <xf numFmtId="164" fontId="26" fillId="35" borderId="88" xfId="0" applyNumberFormat="1" applyFont="1" applyFill="1" applyBorder="1" applyAlignment="1" applyProtection="1">
      <alignment horizontal="center" vertical="center"/>
      <protection hidden="1"/>
    </xf>
    <xf numFmtId="0" fontId="25" fillId="46" borderId="33" xfId="0" applyFont="1" applyFill="1" applyBorder="1" applyAlignment="1" applyProtection="1">
      <alignment vertical="center" wrapText="1"/>
      <protection hidden="1"/>
    </xf>
    <xf numFmtId="0" fontId="35" fillId="46" borderId="0" xfId="0" applyFont="1" applyFill="1" applyBorder="1" applyAlignment="1" applyProtection="1">
      <alignment vertical="center" wrapText="1"/>
      <protection hidden="1"/>
    </xf>
    <xf numFmtId="0" fontId="25" fillId="46" borderId="34" xfId="0" applyFont="1" applyFill="1" applyBorder="1" applyAlignment="1" applyProtection="1">
      <alignment vertical="center" wrapText="1"/>
      <protection hidden="1"/>
    </xf>
    <xf numFmtId="0" fontId="25" fillId="37" borderId="33" xfId="0" applyFont="1" applyFill="1" applyBorder="1" applyAlignment="1" applyProtection="1">
      <alignment vertical="center" wrapText="1"/>
      <protection hidden="1"/>
    </xf>
    <xf numFmtId="0" fontId="35" fillId="37" borderId="0" xfId="0" applyFont="1" applyFill="1" applyBorder="1" applyAlignment="1" applyProtection="1">
      <alignment vertical="center" wrapText="1"/>
      <protection hidden="1"/>
    </xf>
    <xf numFmtId="0" fontId="25" fillId="37" borderId="34" xfId="0" applyFont="1" applyFill="1" applyBorder="1" applyAlignment="1" applyProtection="1">
      <alignment vertical="center" wrapText="1"/>
      <protection hidden="1"/>
    </xf>
    <xf numFmtId="0" fontId="34" fillId="37" borderId="31" xfId="0" applyFont="1" applyFill="1" applyBorder="1" applyAlignment="1" applyProtection="1">
      <alignment horizontal="center" vertical="center"/>
      <protection hidden="1"/>
    </xf>
    <xf numFmtId="0" fontId="34" fillId="37" borderId="50" xfId="0" applyFont="1" applyFill="1" applyBorder="1" applyAlignment="1" applyProtection="1">
      <alignment horizontal="center" vertical="center"/>
      <protection hidden="1"/>
    </xf>
    <xf numFmtId="164" fontId="25" fillId="43" borderId="58" xfId="0" applyNumberFormat="1" applyFont="1" applyFill="1" applyBorder="1" applyAlignment="1" applyProtection="1">
      <alignment horizontal="center" vertical="center"/>
      <protection hidden="1"/>
    </xf>
    <xf numFmtId="164" fontId="25" fillId="43" borderId="59" xfId="0" applyNumberFormat="1" applyFont="1" applyFill="1" applyBorder="1" applyAlignment="1" applyProtection="1">
      <alignment horizontal="center" vertical="center"/>
      <protection hidden="1"/>
    </xf>
    <xf numFmtId="164" fontId="25" fillId="43" borderId="57" xfId="0" applyNumberFormat="1" applyFont="1" applyFill="1" applyBorder="1" applyAlignment="1" applyProtection="1">
      <alignment horizontal="center" vertical="center"/>
      <protection hidden="1"/>
    </xf>
    <xf numFmtId="164" fontId="26" fillId="46" borderId="21" xfId="0" applyNumberFormat="1" applyFont="1" applyFill="1" applyBorder="1" applyAlignment="1" applyProtection="1">
      <alignment horizontal="center" vertical="center"/>
      <protection hidden="1"/>
    </xf>
    <xf numFmtId="0" fontId="34" fillId="46" borderId="73" xfId="0" applyFont="1" applyFill="1" applyBorder="1" applyAlignment="1" applyProtection="1">
      <alignment horizontal="center" vertical="center"/>
      <protection hidden="1"/>
    </xf>
    <xf numFmtId="0" fontId="34" fillId="46" borderId="14" xfId="0" applyFont="1" applyFill="1" applyBorder="1" applyAlignment="1" applyProtection="1">
      <alignment horizontal="center" vertical="center"/>
      <protection hidden="1"/>
    </xf>
    <xf numFmtId="0" fontId="25" fillId="43" borderId="28" xfId="0" applyFont="1" applyFill="1" applyBorder="1" applyAlignment="1" applyProtection="1">
      <alignment vertical="center" wrapText="1"/>
      <protection hidden="1"/>
    </xf>
    <xf numFmtId="0" fontId="25" fillId="43" borderId="79" xfId="0" applyFont="1" applyFill="1" applyBorder="1" applyAlignment="1" applyProtection="1">
      <alignment horizontal="left" vertical="center"/>
      <protection hidden="1"/>
    </xf>
    <xf numFmtId="0" fontId="25" fillId="43" borderId="79" xfId="0" applyFont="1" applyFill="1" applyBorder="1" applyAlignment="1" applyProtection="1">
      <alignment vertical="center" wrapText="1"/>
      <protection hidden="1"/>
    </xf>
    <xf numFmtId="0" fontId="25" fillId="43" borderId="31" xfId="0" applyFont="1" applyFill="1" applyBorder="1" applyAlignment="1" applyProtection="1">
      <alignment vertical="center" wrapText="1"/>
      <protection hidden="1"/>
    </xf>
    <xf numFmtId="3" fontId="25" fillId="43" borderId="30" xfId="0" applyNumberFormat="1" applyFont="1" applyFill="1" applyBorder="1" applyAlignment="1" applyProtection="1">
      <alignment horizontal="center" vertical="center"/>
      <protection hidden="1"/>
    </xf>
    <xf numFmtId="3" fontId="25" fillId="43" borderId="35" xfId="0" applyNumberFormat="1" applyFont="1" applyFill="1" applyBorder="1" applyAlignment="1" applyProtection="1">
      <alignment horizontal="center" vertical="center"/>
      <protection hidden="1"/>
    </xf>
    <xf numFmtId="3" fontId="32" fillId="43" borderId="31" xfId="0" applyNumberFormat="1" applyFont="1" applyFill="1" applyBorder="1" applyAlignment="1" applyProtection="1">
      <alignment horizontal="center" vertical="center"/>
      <protection hidden="1"/>
    </xf>
    <xf numFmtId="4" fontId="32" fillId="43" borderId="50" xfId="0" applyNumberFormat="1" applyFont="1" applyFill="1" applyBorder="1" applyAlignment="1" applyProtection="1">
      <alignment horizontal="center" vertical="center"/>
      <protection hidden="1"/>
    </xf>
    <xf numFmtId="3" fontId="25" fillId="43" borderId="50" xfId="0" applyNumberFormat="1" applyFont="1" applyFill="1" applyBorder="1" applyAlignment="1" applyProtection="1">
      <alignment horizontal="center" vertical="center"/>
      <protection hidden="1"/>
    </xf>
    <xf numFmtId="3" fontId="25" fillId="43" borderId="32" xfId="0" applyNumberFormat="1" applyFont="1" applyFill="1" applyBorder="1" applyAlignment="1" applyProtection="1">
      <alignment horizontal="center" vertical="center"/>
      <protection hidden="1"/>
    </xf>
    <xf numFmtId="3" fontId="30" fillId="46" borderId="80" xfId="0" applyNumberFormat="1" applyFont="1" applyFill="1" applyBorder="1" applyAlignment="1" applyProtection="1">
      <alignment horizontal="center" vertical="center"/>
      <protection hidden="1"/>
    </xf>
    <xf numFmtId="4" fontId="30" fillId="46" borderId="46" xfId="0" applyNumberFormat="1" applyFont="1" applyFill="1" applyBorder="1" applyAlignment="1" applyProtection="1">
      <alignment horizontal="center" vertical="center"/>
      <protection hidden="1"/>
    </xf>
    <xf numFmtId="3" fontId="30" fillId="46" borderId="46" xfId="0" applyNumberFormat="1" applyFont="1" applyFill="1" applyBorder="1" applyAlignment="1" applyProtection="1">
      <alignment horizontal="center" vertical="center"/>
      <protection hidden="1"/>
    </xf>
    <xf numFmtId="3" fontId="30" fillId="46" borderId="88" xfId="0" applyNumberFormat="1" applyFont="1" applyFill="1" applyBorder="1" applyAlignment="1" applyProtection="1">
      <alignment horizontal="center" vertical="center"/>
      <protection hidden="1"/>
    </xf>
    <xf numFmtId="164" fontId="25" fillId="39" borderId="58" xfId="0" applyNumberFormat="1" applyFont="1" applyFill="1" applyBorder="1" applyAlignment="1" applyProtection="1">
      <alignment horizontal="center" vertical="center"/>
      <protection hidden="1"/>
    </xf>
    <xf numFmtId="164" fontId="25" fillId="39" borderId="59" xfId="0" applyNumberFormat="1" applyFont="1" applyFill="1" applyBorder="1" applyAlignment="1" applyProtection="1">
      <alignment horizontal="center" vertical="center"/>
      <protection hidden="1"/>
    </xf>
    <xf numFmtId="164" fontId="25" fillId="39" borderId="57" xfId="0" applyNumberFormat="1" applyFont="1" applyFill="1" applyBorder="1" applyAlignment="1" applyProtection="1">
      <alignment horizontal="center" vertical="center"/>
      <protection hidden="1"/>
    </xf>
    <xf numFmtId="164" fontId="26" fillId="37" borderId="21" xfId="0" applyNumberFormat="1" applyFont="1" applyFill="1" applyBorder="1" applyAlignment="1" applyProtection="1">
      <alignment horizontal="center" vertical="center"/>
      <protection hidden="1"/>
    </xf>
    <xf numFmtId="3" fontId="25" fillId="39" borderId="30" xfId="0" applyNumberFormat="1" applyFont="1" applyFill="1" applyBorder="1" applyAlignment="1" applyProtection="1">
      <alignment horizontal="center" vertical="center"/>
      <protection hidden="1"/>
    </xf>
    <xf numFmtId="3" fontId="25" fillId="39" borderId="35" xfId="0" applyNumberFormat="1" applyFont="1" applyFill="1" applyBorder="1" applyAlignment="1" applyProtection="1">
      <alignment horizontal="center" vertical="center"/>
      <protection hidden="1"/>
    </xf>
    <xf numFmtId="3" fontId="32" fillId="39" borderId="31" xfId="0" applyNumberFormat="1" applyFont="1" applyFill="1" applyBorder="1" applyAlignment="1" applyProtection="1">
      <alignment horizontal="center" vertical="center"/>
      <protection hidden="1"/>
    </xf>
    <xf numFmtId="4" fontId="32" fillId="39" borderId="50" xfId="0" applyNumberFormat="1" applyFont="1" applyFill="1" applyBorder="1" applyAlignment="1" applyProtection="1">
      <alignment horizontal="center" vertical="center"/>
      <protection hidden="1"/>
    </xf>
    <xf numFmtId="3" fontId="25" fillId="39" borderId="50" xfId="0" applyNumberFormat="1" applyFont="1" applyFill="1" applyBorder="1" applyAlignment="1" applyProtection="1">
      <alignment horizontal="center" vertical="center"/>
      <protection hidden="1"/>
    </xf>
    <xf numFmtId="3" fontId="25" fillId="39" borderId="32" xfId="0" applyNumberFormat="1" applyFont="1" applyFill="1" applyBorder="1" applyAlignment="1" applyProtection="1">
      <alignment horizontal="center" vertical="center"/>
      <protection hidden="1"/>
    </xf>
    <xf numFmtId="3" fontId="30" fillId="37" borderId="80" xfId="0" applyNumberFormat="1" applyFont="1" applyFill="1" applyBorder="1" applyAlignment="1" applyProtection="1">
      <alignment horizontal="center" vertical="center"/>
      <protection hidden="1"/>
    </xf>
    <xf numFmtId="4" fontId="30" fillId="37" borderId="46" xfId="0" applyNumberFormat="1" applyFont="1" applyFill="1" applyBorder="1" applyAlignment="1" applyProtection="1">
      <alignment horizontal="center" vertical="center"/>
      <protection hidden="1"/>
    </xf>
    <xf numFmtId="3" fontId="30" fillId="37" borderId="46" xfId="0" applyNumberFormat="1" applyFont="1" applyFill="1" applyBorder="1" applyAlignment="1" applyProtection="1">
      <alignment horizontal="center" vertical="center"/>
      <protection hidden="1"/>
    </xf>
    <xf numFmtId="3" fontId="30" fillId="37" borderId="88" xfId="0" applyNumberFormat="1" applyFont="1" applyFill="1" applyBorder="1" applyAlignment="1" applyProtection="1">
      <alignment horizontal="center" vertical="center"/>
      <protection hidden="1"/>
    </xf>
    <xf numFmtId="0" fontId="36" fillId="39" borderId="72" xfId="0" applyFont="1" applyFill="1" applyBorder="1" applyAlignment="1" applyProtection="1">
      <alignment horizontal="center" vertical="center"/>
      <protection hidden="1"/>
    </xf>
    <xf numFmtId="0" fontId="25" fillId="39" borderId="28" xfId="0" applyFont="1" applyFill="1" applyBorder="1" applyAlignment="1" applyProtection="1">
      <alignment vertical="center" wrapText="1"/>
      <protection hidden="1"/>
    </xf>
    <xf numFmtId="0" fontId="25" fillId="39" borderId="79" xfId="0" applyFont="1" applyFill="1" applyBorder="1" applyAlignment="1" applyProtection="1">
      <alignment horizontal="left" vertical="center"/>
      <protection hidden="1"/>
    </xf>
    <xf numFmtId="0" fontId="25" fillId="39" borderId="79" xfId="0" applyFont="1" applyFill="1" applyBorder="1" applyAlignment="1" applyProtection="1">
      <alignment vertical="center" wrapText="1"/>
      <protection hidden="1"/>
    </xf>
    <xf numFmtId="0" fontId="25" fillId="39" borderId="31" xfId="0" applyFont="1" applyFill="1" applyBorder="1" applyAlignment="1" applyProtection="1">
      <alignment vertical="center" wrapText="1"/>
      <protection hidden="1"/>
    </xf>
    <xf numFmtId="0" fontId="34" fillId="45" borderId="31" xfId="0" applyFont="1" applyFill="1" applyBorder="1" applyAlignment="1" applyProtection="1">
      <alignment horizontal="center" vertical="center"/>
      <protection hidden="1"/>
    </xf>
    <xf numFmtId="0" fontId="34" fillId="45" borderId="50" xfId="0" applyFont="1" applyFill="1" applyBorder="1" applyAlignment="1" applyProtection="1">
      <alignment horizontal="center" vertical="center"/>
      <protection hidden="1"/>
    </xf>
    <xf numFmtId="0" fontId="34" fillId="44" borderId="31" xfId="0" applyFont="1" applyFill="1" applyBorder="1" applyAlignment="1" applyProtection="1">
      <alignment horizontal="center" vertical="center"/>
      <protection hidden="1"/>
    </xf>
    <xf numFmtId="0" fontId="34" fillId="44" borderId="50" xfId="0" applyFont="1" applyFill="1" applyBorder="1" applyAlignment="1" applyProtection="1">
      <alignment horizontal="center" vertical="center"/>
      <protection hidden="1"/>
    </xf>
    <xf numFmtId="0" fontId="36" fillId="42" borderId="56" xfId="0" applyFont="1" applyFill="1" applyBorder="1" applyAlignment="1" applyProtection="1">
      <alignment horizontal="center" vertical="center"/>
      <protection hidden="1"/>
    </xf>
    <xf numFmtId="0" fontId="25" fillId="42" borderId="28" xfId="0" applyFont="1" applyFill="1" applyBorder="1" applyAlignment="1" applyProtection="1">
      <alignment vertical="center" wrapText="1"/>
      <protection hidden="1"/>
    </xf>
    <xf numFmtId="0" fontId="25" fillId="42" borderId="79" xfId="0" applyFont="1" applyFill="1" applyBorder="1" applyAlignment="1" applyProtection="1">
      <alignment horizontal="left" vertical="center"/>
      <protection hidden="1"/>
    </xf>
    <xf numFmtId="0" fontId="25" fillId="42" borderId="79" xfId="0" applyFont="1" applyFill="1" applyBorder="1" applyAlignment="1" applyProtection="1">
      <alignment vertical="center" wrapText="1"/>
      <protection hidden="1"/>
    </xf>
    <xf numFmtId="0" fontId="25" fillId="42" borderId="31" xfId="0" applyFont="1" applyFill="1" applyBorder="1" applyAlignment="1" applyProtection="1">
      <alignment vertical="center" wrapText="1"/>
      <protection hidden="1"/>
    </xf>
    <xf numFmtId="3" fontId="30" fillId="44" borderId="80" xfId="0" applyNumberFormat="1" applyFont="1" applyFill="1" applyBorder="1" applyAlignment="1" applyProtection="1">
      <alignment horizontal="center" vertical="center"/>
      <protection hidden="1"/>
    </xf>
    <xf numFmtId="4" fontId="30" fillId="44" borderId="46" xfId="0" applyNumberFormat="1" applyFont="1" applyFill="1" applyBorder="1" applyAlignment="1" applyProtection="1">
      <alignment horizontal="center" vertical="center"/>
      <protection hidden="1"/>
    </xf>
    <xf numFmtId="3" fontId="30" fillId="44" borderId="46" xfId="0" applyNumberFormat="1" applyFont="1" applyFill="1" applyBorder="1" applyAlignment="1" applyProtection="1">
      <alignment horizontal="center" vertical="center"/>
      <protection hidden="1"/>
    </xf>
    <xf numFmtId="3" fontId="30" fillId="44" borderId="88" xfId="0" applyNumberFormat="1" applyFont="1" applyFill="1" applyBorder="1" applyAlignment="1" applyProtection="1">
      <alignment horizontal="center" vertical="center"/>
      <protection hidden="1"/>
    </xf>
    <xf numFmtId="3" fontId="30" fillId="45" borderId="10" xfId="0" applyNumberFormat="1" applyFont="1" applyFill="1" applyBorder="1" applyAlignment="1" applyProtection="1">
      <alignment horizontal="center" vertical="center"/>
      <protection hidden="1"/>
    </xf>
    <xf numFmtId="4" fontId="30" fillId="45" borderId="10" xfId="0" applyNumberFormat="1" applyFont="1" applyFill="1" applyBorder="1" applyAlignment="1" applyProtection="1">
      <alignment horizontal="center" vertical="center"/>
      <protection hidden="1"/>
    </xf>
    <xf numFmtId="3" fontId="30" fillId="45" borderId="41" xfId="0" applyNumberFormat="1" applyFont="1" applyFill="1" applyBorder="1" applyAlignment="1" applyProtection="1">
      <alignment horizontal="center" vertical="center"/>
      <protection hidden="1"/>
    </xf>
    <xf numFmtId="0" fontId="36" fillId="36" borderId="72" xfId="0" applyFont="1" applyFill="1" applyBorder="1" applyAlignment="1" applyProtection="1">
      <alignment horizontal="center" vertical="center"/>
      <protection hidden="1"/>
    </xf>
    <xf numFmtId="0" fontId="25" fillId="36" borderId="28" xfId="0" applyFont="1" applyFill="1" applyBorder="1" applyAlignment="1" applyProtection="1">
      <alignment vertical="center" wrapText="1"/>
      <protection hidden="1"/>
    </xf>
    <xf numFmtId="0" fontId="25" fillId="36" borderId="79" xfId="0" applyFont="1" applyFill="1" applyBorder="1" applyAlignment="1" applyProtection="1">
      <alignment horizontal="left" vertical="center"/>
      <protection hidden="1"/>
    </xf>
    <xf numFmtId="0" fontId="25" fillId="36" borderId="79" xfId="0" applyFont="1" applyFill="1" applyBorder="1" applyAlignment="1" applyProtection="1">
      <alignment vertical="center" wrapText="1"/>
      <protection hidden="1"/>
    </xf>
    <xf numFmtId="0" fontId="25" fillId="36" borderId="31" xfId="0" applyFont="1" applyFill="1" applyBorder="1" applyAlignment="1" applyProtection="1">
      <alignment vertical="center" wrapText="1"/>
      <protection hidden="1"/>
    </xf>
    <xf numFmtId="4" fontId="25" fillId="33" borderId="0" xfId="0" applyNumberFormat="1" applyFont="1" applyFill="1" applyBorder="1" applyAlignment="1" applyProtection="1">
      <alignment horizontal="left" vertical="center"/>
      <protection hidden="1"/>
    </xf>
    <xf numFmtId="0" fontId="37" fillId="38" borderId="73" xfId="0" applyFont="1" applyFill="1" applyBorder="1" applyAlignment="1" applyProtection="1">
      <alignment horizontal="center" vertical="center" wrapText="1"/>
      <protection hidden="1"/>
    </xf>
    <xf numFmtId="0" fontId="26" fillId="38" borderId="14" xfId="0" applyFont="1" applyFill="1" applyBorder="1" applyAlignment="1" applyProtection="1">
      <alignment horizontal="center" vertical="center" wrapText="1"/>
      <protection hidden="1"/>
    </xf>
    <xf numFmtId="3" fontId="26" fillId="38" borderId="91" xfId="0" applyNumberFormat="1" applyFont="1" applyFill="1" applyBorder="1" applyAlignment="1" applyProtection="1">
      <alignment horizontal="center" vertical="center" wrapText="1"/>
      <protection hidden="1"/>
    </xf>
    <xf numFmtId="1" fontId="25" fillId="52" borderId="70" xfId="0" applyNumberFormat="1" applyFont="1" applyFill="1" applyBorder="1" applyAlignment="1" applyProtection="1">
      <alignment horizontal="center" vertical="center" wrapText="1"/>
      <protection hidden="1"/>
    </xf>
    <xf numFmtId="0" fontId="30" fillId="52" borderId="71" xfId="0" applyFont="1" applyFill="1" applyBorder="1" applyAlignment="1" applyProtection="1">
      <alignment horizontal="left" vertical="center" wrapText="1"/>
      <protection hidden="1"/>
    </xf>
    <xf numFmtId="0" fontId="25" fillId="52" borderId="29" xfId="0" applyFont="1" applyFill="1" applyBorder="1" applyAlignment="1" applyProtection="1">
      <alignment horizontal="center" vertical="center" wrapText="1"/>
      <protection hidden="1"/>
    </xf>
    <xf numFmtId="0" fontId="32" fillId="52" borderId="29" xfId="0" applyNumberFormat="1" applyFont="1" applyFill="1" applyBorder="1" applyAlignment="1" applyProtection="1">
      <alignment horizontal="left" vertical="center" wrapText="1"/>
      <protection hidden="1"/>
    </xf>
    <xf numFmtId="1" fontId="26" fillId="55" borderId="29" xfId="0" applyNumberFormat="1" applyFont="1" applyFill="1" applyBorder="1" applyAlignment="1" applyProtection="1">
      <alignment horizontal="right" vertical="center" wrapText="1" indent="1"/>
      <protection hidden="1"/>
    </xf>
    <xf numFmtId="0" fontId="25" fillId="52" borderId="50" xfId="0" applyFont="1" applyFill="1" applyBorder="1" applyAlignment="1" applyProtection="1">
      <alignment horizontal="center" vertical="center" wrapText="1"/>
      <protection hidden="1"/>
    </xf>
    <xf numFmtId="0" fontId="32" fillId="52" borderId="50" xfId="0" applyNumberFormat="1" applyFont="1" applyFill="1" applyBorder="1" applyAlignment="1" applyProtection="1">
      <alignment horizontal="left" vertical="center" wrapText="1"/>
      <protection hidden="1"/>
    </xf>
    <xf numFmtId="1" fontId="26" fillId="55" borderId="50" xfId="0" applyNumberFormat="1" applyFont="1" applyFill="1" applyBorder="1" applyAlignment="1" applyProtection="1">
      <alignment horizontal="right" vertical="center" wrapText="1" indent="1"/>
      <protection hidden="1"/>
    </xf>
    <xf numFmtId="0" fontId="25" fillId="38" borderId="80" xfId="0" applyFont="1" applyFill="1" applyBorder="1" applyAlignment="1" applyProtection="1">
      <alignment horizontal="center" vertical="center" textRotation="90" wrapText="1"/>
      <protection hidden="1"/>
    </xf>
    <xf numFmtId="1" fontId="25" fillId="52" borderId="46" xfId="0" applyNumberFormat="1" applyFont="1" applyFill="1" applyBorder="1" applyAlignment="1" applyProtection="1">
      <alignment horizontal="center" vertical="center" wrapText="1"/>
      <protection hidden="1"/>
    </xf>
    <xf numFmtId="0" fontId="26" fillId="52" borderId="88" xfId="0" applyFont="1" applyFill="1" applyBorder="1" applyAlignment="1" applyProtection="1">
      <alignment horizontal="left" vertical="center" wrapText="1"/>
      <protection hidden="1"/>
    </xf>
    <xf numFmtId="0" fontId="34" fillId="34" borderId="39" xfId="0" applyFont="1" applyFill="1" applyBorder="1" applyAlignment="1" applyProtection="1">
      <alignment horizontal="center" vertical="center"/>
      <protection locked="0"/>
    </xf>
    <xf numFmtId="0" fontId="34" fillId="0" borderId="43" xfId="0" applyFont="1" applyFill="1" applyBorder="1" applyAlignment="1" applyProtection="1">
      <alignment horizontal="center" vertical="center"/>
      <protection locked="0"/>
    </xf>
    <xf numFmtId="0" fontId="33" fillId="34" borderId="97" xfId="0" applyFont="1" applyFill="1" applyBorder="1" applyAlignment="1" applyProtection="1">
      <alignment horizontal="left" vertical="center"/>
      <protection hidden="1"/>
    </xf>
    <xf numFmtId="0" fontId="34" fillId="34" borderId="22" xfId="0" applyFont="1" applyFill="1" applyBorder="1" applyAlignment="1" applyProtection="1">
      <alignment horizontal="center" vertical="center"/>
      <protection hidden="1"/>
    </xf>
    <xf numFmtId="0" fontId="34" fillId="34" borderId="39" xfId="0" applyFont="1" applyFill="1" applyBorder="1" applyAlignment="1" applyProtection="1">
      <alignment horizontal="center" vertical="center"/>
      <protection hidden="1"/>
    </xf>
    <xf numFmtId="0" fontId="34" fillId="0" borderId="43" xfId="0" applyFont="1" applyFill="1" applyBorder="1" applyAlignment="1" applyProtection="1">
      <alignment horizontal="center" vertical="center"/>
      <protection hidden="1"/>
    </xf>
    <xf numFmtId="0" fontId="35" fillId="0" borderId="11" xfId="0" applyFont="1" applyFill="1" applyBorder="1" applyAlignment="1" applyProtection="1">
      <alignment vertical="center"/>
      <protection locked="0"/>
    </xf>
    <xf numFmtId="2" fontId="35" fillId="0" borderId="11" xfId="0" applyNumberFormat="1" applyFont="1" applyFill="1" applyBorder="1" applyAlignment="1" applyProtection="1">
      <alignment horizontal="center" vertical="center"/>
      <protection locked="0"/>
    </xf>
    <xf numFmtId="0" fontId="41" fillId="34" borderId="39" xfId="0" applyFont="1" applyFill="1" applyBorder="1" applyAlignment="1" applyProtection="1">
      <alignment vertical="center"/>
      <protection hidden="1"/>
    </xf>
    <xf numFmtId="0" fontId="43" fillId="34" borderId="97" xfId="0" applyFont="1" applyFill="1" applyBorder="1" applyAlignment="1" applyProtection="1">
      <alignment vertical="center"/>
      <protection hidden="1"/>
    </xf>
    <xf numFmtId="0" fontId="41" fillId="34" borderId="39" xfId="0" applyFont="1" applyFill="1" applyBorder="1" applyAlignment="1" applyProtection="1">
      <alignment vertical="center"/>
      <protection locked="0"/>
    </xf>
    <xf numFmtId="0" fontId="41" fillId="34" borderId="39" xfId="0" applyFont="1" applyFill="1" applyBorder="1" applyProtection="1">
      <protection hidden="1"/>
    </xf>
    <xf numFmtId="0" fontId="43" fillId="34" borderId="97" xfId="0" applyFont="1" applyFill="1" applyBorder="1" applyProtection="1">
      <protection hidden="1"/>
    </xf>
    <xf numFmtId="0" fontId="25" fillId="33" borderId="86" xfId="0" applyFont="1" applyFill="1" applyBorder="1" applyAlignment="1" applyProtection="1">
      <alignment horizontal="left" vertical="center" wrapText="1"/>
      <protection hidden="1"/>
    </xf>
    <xf numFmtId="0" fontId="25" fillId="33" borderId="62" xfId="0" applyFont="1" applyFill="1" applyBorder="1" applyAlignment="1" applyProtection="1">
      <alignment horizontal="left" vertical="center" wrapText="1"/>
      <protection hidden="1"/>
    </xf>
    <xf numFmtId="0" fontId="25" fillId="33" borderId="63" xfId="0" applyFont="1" applyFill="1" applyBorder="1" applyAlignment="1" applyProtection="1">
      <alignment horizontal="left" vertical="center" wrapText="1"/>
      <protection hidden="1"/>
    </xf>
    <xf numFmtId="0" fontId="38" fillId="35" borderId="12" xfId="0" applyFont="1" applyFill="1" applyBorder="1" applyAlignment="1" applyProtection="1">
      <alignment horizontal="center" vertical="top"/>
      <protection hidden="1"/>
    </xf>
    <xf numFmtId="0" fontId="38" fillId="35" borderId="16" xfId="0" applyFont="1" applyFill="1" applyBorder="1" applyAlignment="1" applyProtection="1">
      <alignment horizontal="center" vertical="top"/>
      <protection hidden="1"/>
    </xf>
    <xf numFmtId="0" fontId="38" fillId="35" borderId="13" xfId="0" applyFont="1" applyFill="1" applyBorder="1" applyAlignment="1" applyProtection="1">
      <alignment horizontal="center" vertical="top"/>
      <protection hidden="1"/>
    </xf>
    <xf numFmtId="0" fontId="25" fillId="33" borderId="85" xfId="0" applyFont="1" applyFill="1" applyBorder="1" applyAlignment="1" applyProtection="1">
      <alignment horizontal="left" vertical="center" wrapText="1"/>
      <protection hidden="1"/>
    </xf>
    <xf numFmtId="0" fontId="25" fillId="33" borderId="60" xfId="0" applyFont="1" applyFill="1" applyBorder="1" applyAlignment="1" applyProtection="1">
      <alignment horizontal="left" vertical="center" wrapText="1"/>
      <protection hidden="1"/>
    </xf>
    <xf numFmtId="0" fontId="25" fillId="33" borderId="61" xfId="0" applyFont="1" applyFill="1" applyBorder="1" applyAlignment="1" applyProtection="1">
      <alignment horizontal="left" vertical="center" wrapText="1"/>
      <protection hidden="1"/>
    </xf>
    <xf numFmtId="0" fontId="22" fillId="33" borderId="0" xfId="0" applyFont="1" applyFill="1" applyAlignment="1" applyProtection="1">
      <alignment horizontal="center"/>
      <protection hidden="1"/>
    </xf>
    <xf numFmtId="0" fontId="39" fillId="33" borderId="0" xfId="0" applyFont="1" applyFill="1" applyAlignment="1" applyProtection="1">
      <alignment horizontal="center" vertical="top"/>
      <protection hidden="1"/>
    </xf>
    <xf numFmtId="0" fontId="36" fillId="33" borderId="0" xfId="0" applyFont="1" applyFill="1" applyAlignment="1" applyProtection="1">
      <alignment horizontal="center" vertical="center"/>
      <protection hidden="1"/>
    </xf>
    <xf numFmtId="0" fontId="29" fillId="33" borderId="0" xfId="0" applyFont="1" applyFill="1" applyAlignment="1" applyProtection="1">
      <alignment horizontal="center" vertical="center" shrinkToFit="1"/>
      <protection hidden="1"/>
    </xf>
    <xf numFmtId="0" fontId="25" fillId="33" borderId="0" xfId="0" applyFont="1" applyFill="1" applyAlignment="1" applyProtection="1">
      <alignment horizontal="left" vertical="center" wrapText="1"/>
      <protection hidden="1"/>
    </xf>
    <xf numFmtId="0" fontId="25" fillId="33" borderId="87" xfId="0" applyFont="1" applyFill="1" applyBorder="1" applyAlignment="1" applyProtection="1">
      <alignment horizontal="left" vertical="center" wrapText="1"/>
      <protection hidden="1"/>
    </xf>
    <xf numFmtId="0" fontId="25" fillId="33" borderId="64" xfId="0" applyFont="1" applyFill="1" applyBorder="1" applyAlignment="1" applyProtection="1">
      <alignment horizontal="left" vertical="center" wrapText="1"/>
      <protection hidden="1"/>
    </xf>
    <xf numFmtId="0" fontId="25" fillId="33" borderId="65" xfId="0" applyFont="1" applyFill="1" applyBorder="1" applyAlignment="1" applyProtection="1">
      <alignment horizontal="left" vertical="center" wrapText="1"/>
      <protection hidden="1"/>
    </xf>
    <xf numFmtId="0" fontId="24" fillId="50" borderId="81" xfId="51" applyFont="1" applyFill="1" applyBorder="1" applyAlignment="1" applyProtection="1">
      <alignment horizontal="center" vertical="center"/>
      <protection hidden="1"/>
    </xf>
    <xf numFmtId="0" fontId="24" fillId="50" borderId="82" xfId="51" applyFont="1" applyFill="1" applyBorder="1" applyAlignment="1" applyProtection="1">
      <alignment horizontal="center" vertical="center"/>
      <protection hidden="1"/>
    </xf>
    <xf numFmtId="0" fontId="24" fillId="50" borderId="83" xfId="51" applyFont="1" applyFill="1" applyBorder="1" applyAlignment="1" applyProtection="1">
      <alignment horizontal="center" vertical="center"/>
      <protection hidden="1"/>
    </xf>
    <xf numFmtId="0" fontId="24" fillId="47" borderId="81" xfId="51" applyFont="1" applyFill="1" applyBorder="1" applyAlignment="1" applyProtection="1">
      <alignment horizontal="center" vertical="center"/>
      <protection hidden="1"/>
    </xf>
    <xf numFmtId="0" fontId="24" fillId="47" borderId="82" xfId="51" applyFont="1" applyFill="1" applyBorder="1" applyAlignment="1" applyProtection="1">
      <alignment horizontal="center" vertical="center"/>
      <protection hidden="1"/>
    </xf>
    <xf numFmtId="0" fontId="24" fillId="47" borderId="83" xfId="51" applyFont="1" applyFill="1" applyBorder="1" applyAlignment="1" applyProtection="1">
      <alignment horizontal="center" vertical="center"/>
      <protection hidden="1"/>
    </xf>
    <xf numFmtId="0" fontId="40" fillId="33" borderId="17" xfId="0" applyFont="1" applyFill="1" applyBorder="1" applyAlignment="1" applyProtection="1">
      <alignment horizontal="center"/>
      <protection hidden="1"/>
    </xf>
    <xf numFmtId="0" fontId="24" fillId="51" borderId="81" xfId="51" applyFont="1" applyFill="1" applyBorder="1" applyAlignment="1" applyProtection="1">
      <alignment horizontal="center" vertical="center"/>
      <protection hidden="1"/>
    </xf>
    <xf numFmtId="0" fontId="24" fillId="51" borderId="82" xfId="51" applyFont="1" applyFill="1" applyBorder="1" applyAlignment="1" applyProtection="1">
      <alignment horizontal="center" vertical="center"/>
      <protection hidden="1"/>
    </xf>
    <xf numFmtId="0" fontId="24" fillId="51" borderId="83" xfId="51" applyFont="1" applyFill="1" applyBorder="1" applyAlignment="1" applyProtection="1">
      <alignment horizontal="center" vertical="center"/>
      <protection hidden="1"/>
    </xf>
    <xf numFmtId="0" fontId="24" fillId="35" borderId="81" xfId="51" applyFont="1" applyFill="1" applyBorder="1" applyAlignment="1" applyProtection="1">
      <alignment horizontal="center" vertical="center"/>
      <protection hidden="1"/>
    </xf>
    <xf numFmtId="0" fontId="24" fillId="35" borderId="82" xfId="51" applyFont="1" applyFill="1" applyBorder="1" applyAlignment="1" applyProtection="1">
      <alignment horizontal="center" vertical="center"/>
      <protection hidden="1"/>
    </xf>
    <xf numFmtId="0" fontId="24" fillId="35" borderId="83" xfId="51" applyFont="1" applyFill="1" applyBorder="1" applyAlignment="1" applyProtection="1">
      <alignment horizontal="center" vertical="center"/>
      <protection hidden="1"/>
    </xf>
    <xf numFmtId="0" fontId="24" fillId="49" borderId="81" xfId="51" applyFont="1" applyFill="1" applyBorder="1" applyAlignment="1" applyProtection="1">
      <alignment horizontal="center" vertical="center"/>
      <protection hidden="1"/>
    </xf>
    <xf numFmtId="0" fontId="24" fillId="49" borderId="82" xfId="51" applyFont="1" applyFill="1" applyBorder="1" applyAlignment="1" applyProtection="1">
      <alignment horizontal="center" vertical="center"/>
      <protection hidden="1"/>
    </xf>
    <xf numFmtId="0" fontId="24" fillId="49" borderId="83" xfId="51" applyFont="1" applyFill="1" applyBorder="1" applyAlignment="1" applyProtection="1">
      <alignment horizontal="center" vertical="center"/>
      <protection hidden="1"/>
    </xf>
    <xf numFmtId="0" fontId="24" fillId="37" borderId="81" xfId="51" applyFont="1" applyFill="1" applyBorder="1" applyAlignment="1" applyProtection="1">
      <alignment horizontal="center" vertical="center"/>
      <protection hidden="1"/>
    </xf>
    <xf numFmtId="0" fontId="24" fillId="37" borderId="82" xfId="51" applyFont="1" applyFill="1" applyBorder="1" applyAlignment="1" applyProtection="1">
      <alignment horizontal="center" vertical="center"/>
      <protection hidden="1"/>
    </xf>
    <xf numFmtId="0" fontId="24" fillId="37" borderId="83" xfId="51" applyFont="1" applyFill="1" applyBorder="1" applyAlignment="1" applyProtection="1">
      <alignment horizontal="center" vertical="center"/>
      <protection hidden="1"/>
    </xf>
    <xf numFmtId="0" fontId="42" fillId="35" borderId="55" xfId="0" applyFont="1" applyFill="1" applyBorder="1" applyAlignment="1" applyProtection="1">
      <alignment horizontal="left" vertical="center" wrapText="1"/>
      <protection hidden="1"/>
    </xf>
    <xf numFmtId="0" fontId="42" fillId="35" borderId="54" xfId="0" applyFont="1" applyFill="1" applyBorder="1" applyAlignment="1" applyProtection="1">
      <alignment horizontal="left" vertical="center" wrapText="1"/>
      <protection hidden="1"/>
    </xf>
    <xf numFmtId="0" fontId="42" fillId="35" borderId="58" xfId="0" applyFont="1" applyFill="1" applyBorder="1" applyAlignment="1" applyProtection="1">
      <alignment horizontal="left" vertical="center" wrapText="1"/>
      <protection hidden="1"/>
    </xf>
    <xf numFmtId="0" fontId="36" fillId="33" borderId="33" xfId="0" applyFont="1" applyFill="1" applyBorder="1" applyAlignment="1" applyProtection="1">
      <alignment horizontal="left" vertical="center" wrapText="1"/>
      <protection hidden="1"/>
    </xf>
    <xf numFmtId="0" fontId="36" fillId="33" borderId="0" xfId="0" applyFont="1" applyFill="1" applyBorder="1" applyAlignment="1" applyProtection="1">
      <alignment horizontal="left" vertical="center" wrapText="1"/>
      <protection hidden="1"/>
    </xf>
    <xf numFmtId="0" fontId="36" fillId="33" borderId="34" xfId="0" applyFont="1" applyFill="1" applyBorder="1" applyAlignment="1" applyProtection="1">
      <alignment horizontal="left" vertical="center" wrapText="1"/>
      <protection hidden="1"/>
    </xf>
    <xf numFmtId="0" fontId="25" fillId="33" borderId="23" xfId="0" applyFont="1" applyFill="1" applyBorder="1" applyAlignment="1" applyProtection="1">
      <alignment horizontal="left" vertical="top" wrapText="1"/>
      <protection hidden="1"/>
    </xf>
    <xf numFmtId="0" fontId="25" fillId="33" borderId="38" xfId="0" applyFont="1" applyFill="1" applyBorder="1" applyAlignment="1" applyProtection="1">
      <alignment horizontal="left" vertical="top" wrapText="1"/>
      <protection hidden="1"/>
    </xf>
    <xf numFmtId="0" fontId="32" fillId="33" borderId="0" xfId="0" applyFont="1" applyFill="1" applyBorder="1" applyAlignment="1" applyProtection="1">
      <alignment horizontal="left" vertical="top" wrapText="1"/>
      <protection hidden="1"/>
    </xf>
    <xf numFmtId="0" fontId="32" fillId="33" borderId="34" xfId="0" applyFont="1" applyFill="1" applyBorder="1" applyAlignment="1" applyProtection="1">
      <alignment horizontal="left" vertical="top" wrapText="1"/>
      <protection hidden="1"/>
    </xf>
    <xf numFmtId="0" fontId="49" fillId="52" borderId="89" xfId="0" applyFont="1" applyFill="1" applyBorder="1" applyAlignment="1" applyProtection="1">
      <alignment horizontal="left" vertical="center" wrapText="1"/>
      <protection hidden="1"/>
    </xf>
    <xf numFmtId="0" fontId="49" fillId="52" borderId="90" xfId="0" applyFont="1" applyFill="1" applyBorder="1" applyAlignment="1" applyProtection="1">
      <alignment horizontal="left" vertical="center" wrapText="1"/>
      <protection hidden="1"/>
    </xf>
    <xf numFmtId="0" fontId="49" fillId="52" borderId="93" xfId="0" applyFont="1" applyFill="1" applyBorder="1" applyAlignment="1" applyProtection="1">
      <alignment horizontal="left" vertical="center" wrapText="1"/>
      <protection hidden="1"/>
    </xf>
    <xf numFmtId="0" fontId="25" fillId="52" borderId="20" xfId="0" applyNumberFormat="1" applyFont="1" applyFill="1" applyBorder="1" applyAlignment="1" applyProtection="1">
      <alignment horizontal="left" vertical="center" wrapText="1"/>
      <protection hidden="1"/>
    </xf>
    <xf numFmtId="0" fontId="25" fillId="52" borderId="94" xfId="0" applyNumberFormat="1" applyFont="1" applyFill="1" applyBorder="1" applyAlignment="1" applyProtection="1">
      <alignment horizontal="left" vertical="center" wrapText="1"/>
      <protection hidden="1"/>
    </xf>
    <xf numFmtId="0" fontId="32" fillId="52" borderId="45" xfId="42" applyNumberFormat="1" applyFont="1" applyFill="1" applyBorder="1" applyAlignment="1" applyProtection="1">
      <alignment horizontal="left" vertical="center" wrapText="1"/>
      <protection hidden="1"/>
    </xf>
    <xf numFmtId="0" fontId="32" fillId="52" borderId="47" xfId="42" applyNumberFormat="1" applyFont="1" applyFill="1" applyBorder="1" applyAlignment="1" applyProtection="1">
      <alignment horizontal="left" vertical="center" wrapText="1"/>
      <protection hidden="1"/>
    </xf>
    <xf numFmtId="0" fontId="32" fillId="52" borderId="12" xfId="42" applyNumberFormat="1" applyFont="1" applyFill="1" applyBorder="1" applyAlignment="1" applyProtection="1">
      <alignment horizontal="left" vertical="center" wrapText="1"/>
      <protection hidden="1"/>
    </xf>
    <xf numFmtId="0" fontId="32" fillId="52" borderId="13" xfId="42" applyNumberFormat="1" applyFont="1" applyFill="1" applyBorder="1" applyAlignment="1" applyProtection="1">
      <alignment horizontal="left" vertical="center" wrapText="1"/>
      <protection hidden="1"/>
    </xf>
    <xf numFmtId="0" fontId="32" fillId="52" borderId="15" xfId="42" applyNumberFormat="1" applyFont="1" applyFill="1" applyBorder="1" applyAlignment="1" applyProtection="1">
      <alignment horizontal="left" vertical="center" wrapText="1"/>
      <protection hidden="1"/>
    </xf>
    <xf numFmtId="0" fontId="32" fillId="52" borderId="49" xfId="42" applyNumberFormat="1" applyFont="1" applyFill="1" applyBorder="1" applyAlignment="1" applyProtection="1">
      <alignment horizontal="left" vertical="center" wrapText="1"/>
      <protection hidden="1"/>
    </xf>
    <xf numFmtId="0" fontId="30" fillId="52" borderId="91" xfId="0" applyFont="1" applyFill="1" applyBorder="1" applyAlignment="1" applyProtection="1">
      <alignment horizontal="left" vertical="center" wrapText="1"/>
      <protection hidden="1"/>
    </xf>
    <xf numFmtId="0" fontId="30" fillId="52" borderId="90" xfId="0" applyFont="1" applyFill="1" applyBorder="1" applyAlignment="1" applyProtection="1">
      <alignment horizontal="left" vertical="center" wrapText="1"/>
      <protection hidden="1"/>
    </xf>
    <xf numFmtId="0" fontId="30" fillId="52" borderId="71" xfId="0" applyFont="1" applyFill="1" applyBorder="1" applyAlignment="1" applyProtection="1">
      <alignment horizontal="left" vertical="center" wrapText="1"/>
      <protection hidden="1"/>
    </xf>
    <xf numFmtId="0" fontId="25" fillId="38" borderId="78" xfId="0" applyFont="1" applyFill="1" applyBorder="1" applyAlignment="1" applyProtection="1">
      <alignment horizontal="center" vertical="center" textRotation="90" wrapText="1"/>
      <protection hidden="1"/>
    </xf>
    <xf numFmtId="0" fontId="25" fillId="38" borderId="74" xfId="0" applyFont="1" applyFill="1" applyBorder="1" applyAlignment="1" applyProtection="1">
      <alignment horizontal="center" vertical="center" textRotation="90" wrapText="1"/>
      <protection hidden="1"/>
    </xf>
    <xf numFmtId="0" fontId="25" fillId="38" borderId="92" xfId="0" applyFont="1" applyFill="1" applyBorder="1" applyAlignment="1" applyProtection="1">
      <alignment horizontal="center" vertical="center" textRotation="90" wrapText="1"/>
      <protection hidden="1"/>
    </xf>
    <xf numFmtId="0" fontId="25" fillId="40" borderId="54" xfId="0" applyFont="1" applyFill="1" applyBorder="1" applyAlignment="1" applyProtection="1">
      <alignment horizontal="left" vertical="center" wrapText="1"/>
      <protection hidden="1"/>
    </xf>
    <xf numFmtId="0" fontId="25" fillId="40" borderId="16" xfId="0" applyFont="1" applyFill="1" applyBorder="1" applyAlignment="1" applyProtection="1">
      <alignment horizontal="left" vertical="center" wrapText="1"/>
      <protection hidden="1"/>
    </xf>
    <xf numFmtId="164" fontId="28" fillId="41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41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41" borderId="95" xfId="0" applyNumberFormat="1" applyFont="1" applyFill="1" applyBorder="1" applyAlignment="1" applyProtection="1">
      <alignment horizontal="center" vertical="center" wrapText="1"/>
      <protection hidden="1"/>
    </xf>
    <xf numFmtId="0" fontId="48" fillId="41" borderId="24" xfId="0" applyFont="1" applyFill="1" applyBorder="1" applyAlignment="1" applyProtection="1">
      <alignment horizontal="center" vertical="center" wrapText="1"/>
      <protection hidden="1"/>
    </xf>
    <xf numFmtId="0" fontId="48" fillId="41" borderId="25" xfId="0" applyFont="1" applyFill="1" applyBorder="1" applyAlignment="1" applyProtection="1">
      <alignment horizontal="center" vertical="center" wrapText="1"/>
      <protection hidden="1"/>
    </xf>
    <xf numFmtId="0" fontId="48" fillId="41" borderId="26" xfId="0" applyFont="1" applyFill="1" applyBorder="1" applyAlignment="1" applyProtection="1">
      <alignment horizontal="center" vertical="center" wrapText="1"/>
      <protection hidden="1"/>
    </xf>
    <xf numFmtId="0" fontId="28" fillId="41" borderId="22" xfId="0" applyFont="1" applyFill="1" applyBorder="1" applyAlignment="1" applyProtection="1">
      <alignment horizontal="center" vertical="center" wrapText="1"/>
      <protection hidden="1"/>
    </xf>
    <xf numFmtId="0" fontId="28" fillId="41" borderId="39" xfId="0" applyFont="1" applyFill="1" applyBorder="1" applyAlignment="1" applyProtection="1">
      <alignment horizontal="center" vertical="center" wrapText="1"/>
      <protection hidden="1"/>
    </xf>
    <xf numFmtId="0" fontId="31" fillId="41" borderId="76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40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70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7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74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75" xfId="0" applyNumberFormat="1" applyFont="1" applyFill="1" applyBorder="1" applyAlignment="1" applyProtection="1">
      <alignment horizontal="center" vertical="center" textRotation="90" wrapText="1"/>
      <protection hidden="1"/>
    </xf>
    <xf numFmtId="0" fontId="34" fillId="41" borderId="22" xfId="0" applyFont="1" applyFill="1" applyBorder="1" applyAlignment="1" applyProtection="1">
      <alignment horizontal="center" vertical="center" wrapText="1"/>
      <protection hidden="1"/>
    </xf>
    <xf numFmtId="0" fontId="34" fillId="41" borderId="39" xfId="0" applyFont="1" applyFill="1" applyBorder="1" applyAlignment="1" applyProtection="1">
      <alignment horizontal="center" vertical="center" wrapText="1"/>
      <protection hidden="1"/>
    </xf>
    <xf numFmtId="0" fontId="31" fillId="41" borderId="84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44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1" borderId="15" xfId="0" applyNumberFormat="1" applyFont="1" applyFill="1" applyBorder="1" applyAlignment="1" applyProtection="1">
      <alignment horizontal="center" vertical="center" textRotation="90" wrapText="1"/>
      <protection hidden="1"/>
    </xf>
    <xf numFmtId="0" fontId="36" fillId="41" borderId="27" xfId="0" applyFont="1" applyFill="1" applyBorder="1" applyAlignment="1" applyProtection="1">
      <alignment horizontal="left" vertical="center"/>
      <protection hidden="1"/>
    </xf>
    <xf numFmtId="0" fontId="36" fillId="41" borderId="23" xfId="0" applyFont="1" applyFill="1" applyBorder="1" applyAlignment="1" applyProtection="1">
      <alignment horizontal="left" vertical="center"/>
      <protection hidden="1"/>
    </xf>
    <xf numFmtId="0" fontId="36" fillId="41" borderId="38" xfId="0" applyFont="1" applyFill="1" applyBorder="1" applyAlignment="1" applyProtection="1">
      <alignment horizontal="left" vertical="center"/>
      <protection hidden="1"/>
    </xf>
    <xf numFmtId="0" fontId="34" fillId="41" borderId="42" xfId="0" applyFont="1" applyFill="1" applyBorder="1" applyAlignment="1" applyProtection="1">
      <alignment horizontal="center" vertical="center" wrapText="1"/>
      <protection hidden="1"/>
    </xf>
    <xf numFmtId="0" fontId="34" fillId="41" borderId="43" xfId="0" applyFont="1" applyFill="1" applyBorder="1" applyAlignment="1" applyProtection="1">
      <alignment horizontal="center" vertical="center" wrapText="1"/>
      <protection hidden="1"/>
    </xf>
    <xf numFmtId="0" fontId="34" fillId="41" borderId="96" xfId="0" applyFont="1" applyFill="1" applyBorder="1" applyAlignment="1" applyProtection="1">
      <alignment horizontal="center" vertical="center" wrapText="1"/>
      <protection hidden="1"/>
    </xf>
    <xf numFmtId="0" fontId="33" fillId="41" borderId="19" xfId="0" applyFont="1" applyFill="1" applyBorder="1" applyAlignment="1" applyProtection="1">
      <alignment horizontal="left" vertical="center"/>
      <protection hidden="1"/>
    </xf>
    <xf numFmtId="0" fontId="33" fillId="41" borderId="41" xfId="0" applyFont="1" applyFill="1" applyBorder="1" applyAlignment="1" applyProtection="1">
      <alignment horizontal="left" vertical="center"/>
      <protection hidden="1"/>
    </xf>
    <xf numFmtId="0" fontId="33" fillId="41" borderId="23" xfId="0" applyFont="1" applyFill="1" applyBorder="1" applyAlignment="1" applyProtection="1">
      <alignment horizontal="left" vertical="center"/>
      <protection hidden="1"/>
    </xf>
    <xf numFmtId="0" fontId="33" fillId="41" borderId="38" xfId="0" applyFont="1" applyFill="1" applyBorder="1" applyAlignment="1" applyProtection="1">
      <alignment horizontal="left" vertical="center"/>
      <protection hidden="1"/>
    </xf>
    <xf numFmtId="0" fontId="25" fillId="0" borderId="16" xfId="0" applyFont="1" applyFill="1" applyBorder="1" applyAlignment="1" applyProtection="1">
      <alignment horizontal="left" vertical="center" wrapText="1"/>
      <protection locked="0"/>
    </xf>
    <xf numFmtId="0" fontId="25" fillId="38" borderId="16" xfId="0" applyFont="1" applyFill="1" applyBorder="1" applyAlignment="1" applyProtection="1">
      <alignment horizontal="left" vertical="center" wrapText="1"/>
      <protection hidden="1"/>
    </xf>
    <xf numFmtId="0" fontId="33" fillId="35" borderId="19" xfId="0" applyFont="1" applyFill="1" applyBorder="1" applyAlignment="1" applyProtection="1">
      <alignment horizontal="left" vertical="center"/>
      <protection hidden="1"/>
    </xf>
    <xf numFmtId="0" fontId="33" fillId="35" borderId="41" xfId="0" applyFont="1" applyFill="1" applyBorder="1" applyAlignment="1" applyProtection="1">
      <alignment horizontal="left" vertical="center"/>
      <protection hidden="1"/>
    </xf>
    <xf numFmtId="0" fontId="33" fillId="35" borderId="21" xfId="0" applyFont="1" applyFill="1" applyBorder="1" applyAlignment="1" applyProtection="1">
      <alignment horizontal="left" vertical="center"/>
      <protection hidden="1"/>
    </xf>
    <xf numFmtId="0" fontId="25" fillId="38" borderId="52" xfId="0" applyFont="1" applyFill="1" applyBorder="1" applyAlignment="1" applyProtection="1">
      <alignment horizontal="left" vertical="center" wrapText="1"/>
      <protection hidden="1"/>
    </xf>
    <xf numFmtId="0" fontId="34" fillId="35" borderId="22" xfId="0" applyFont="1" applyFill="1" applyBorder="1" applyAlignment="1" applyProtection="1">
      <alignment horizontal="center" vertical="center" wrapText="1"/>
      <protection hidden="1"/>
    </xf>
    <xf numFmtId="0" fontId="34" fillId="35" borderId="39" xfId="0" applyFont="1" applyFill="1" applyBorder="1" applyAlignment="1" applyProtection="1">
      <alignment horizontal="center" vertical="center" wrapText="1"/>
      <protection hidden="1"/>
    </xf>
    <xf numFmtId="0" fontId="25" fillId="38" borderId="54" xfId="0" applyFont="1" applyFill="1" applyBorder="1" applyAlignment="1" applyProtection="1">
      <alignment horizontal="left" vertical="center" wrapText="1"/>
      <protection hidden="1"/>
    </xf>
    <xf numFmtId="0" fontId="31" fillId="35" borderId="2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35" borderId="11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35" borderId="2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35" borderId="79" xfId="0" applyNumberFormat="1" applyFont="1" applyFill="1" applyBorder="1" applyAlignment="1" applyProtection="1">
      <alignment horizontal="center" vertical="center" textRotation="90" wrapText="1"/>
      <protection hidden="1"/>
    </xf>
    <xf numFmtId="0" fontId="48" fillId="35" borderId="24" xfId="0" applyFont="1" applyFill="1" applyBorder="1" applyAlignment="1" applyProtection="1">
      <alignment horizontal="center" vertical="center" wrapText="1"/>
      <protection hidden="1"/>
    </xf>
    <xf numFmtId="0" fontId="48" fillId="35" borderId="25" xfId="0" applyFont="1" applyFill="1" applyBorder="1" applyAlignment="1" applyProtection="1">
      <alignment horizontal="center" vertical="center" wrapText="1"/>
      <protection hidden="1"/>
    </xf>
    <xf numFmtId="0" fontId="48" fillId="35" borderId="26" xfId="0" applyFont="1" applyFill="1" applyBorder="1" applyAlignment="1" applyProtection="1">
      <alignment horizontal="center" vertical="center" wrapText="1"/>
      <protection hidden="1"/>
    </xf>
    <xf numFmtId="0" fontId="36" fillId="35" borderId="27" xfId="0" applyFont="1" applyFill="1" applyBorder="1" applyAlignment="1" applyProtection="1">
      <alignment horizontal="left" vertical="center"/>
      <protection hidden="1"/>
    </xf>
    <xf numFmtId="0" fontId="36" fillId="35" borderId="23" xfId="0" applyFont="1" applyFill="1" applyBorder="1" applyAlignment="1" applyProtection="1">
      <alignment horizontal="left" vertical="center"/>
      <protection hidden="1"/>
    </xf>
    <xf numFmtId="0" fontId="36" fillId="35" borderId="38" xfId="0" applyFont="1" applyFill="1" applyBorder="1" applyAlignment="1" applyProtection="1">
      <alignment horizontal="left" vertical="center"/>
      <protection hidden="1"/>
    </xf>
    <xf numFmtId="0" fontId="28" fillId="35" borderId="22" xfId="0" applyFont="1" applyFill="1" applyBorder="1" applyAlignment="1" applyProtection="1">
      <alignment horizontal="center" vertical="center" wrapText="1"/>
      <protection hidden="1"/>
    </xf>
    <xf numFmtId="0" fontId="28" fillId="35" borderId="39" xfId="0" applyFont="1" applyFill="1" applyBorder="1" applyAlignment="1" applyProtection="1">
      <alignment horizontal="center" vertical="center" wrapText="1"/>
      <protection hidden="1"/>
    </xf>
    <xf numFmtId="0" fontId="34" fillId="35" borderId="42" xfId="0" applyFont="1" applyFill="1" applyBorder="1" applyAlignment="1" applyProtection="1">
      <alignment horizontal="center" vertical="center" wrapText="1"/>
      <protection hidden="1"/>
    </xf>
    <xf numFmtId="0" fontId="34" fillId="35" borderId="43" xfId="0" applyFont="1" applyFill="1" applyBorder="1" applyAlignment="1" applyProtection="1">
      <alignment horizontal="center" vertical="center" wrapText="1"/>
      <protection hidden="1"/>
    </xf>
    <xf numFmtId="0" fontId="34" fillId="35" borderId="95" xfId="0" applyFont="1" applyFill="1" applyBorder="1" applyAlignment="1" applyProtection="1">
      <alignment horizontal="center" vertical="center" wrapText="1"/>
      <protection hidden="1"/>
    </xf>
    <xf numFmtId="164" fontId="28" fillId="35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35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35" borderId="95" xfId="0" applyNumberFormat="1" applyFont="1" applyFill="1" applyBorder="1" applyAlignment="1" applyProtection="1">
      <alignment horizontal="center" vertical="center" wrapText="1"/>
      <protection hidden="1"/>
    </xf>
    <xf numFmtId="164" fontId="28" fillId="35" borderId="30" xfId="0" applyNumberFormat="1" applyFont="1" applyFill="1" applyBorder="1" applyAlignment="1" applyProtection="1">
      <alignment horizontal="center" vertical="center" wrapText="1"/>
      <protection hidden="1"/>
    </xf>
    <xf numFmtId="164" fontId="28" fillId="35" borderId="35" xfId="0" applyNumberFormat="1" applyFont="1" applyFill="1" applyBorder="1" applyAlignment="1" applyProtection="1">
      <alignment horizontal="center" vertical="center" wrapText="1"/>
      <protection hidden="1"/>
    </xf>
    <xf numFmtId="164" fontId="28" fillId="35" borderId="32" xfId="0" applyNumberFormat="1" applyFont="1" applyFill="1" applyBorder="1" applyAlignment="1" applyProtection="1">
      <alignment horizontal="center" vertical="center" wrapText="1"/>
      <protection hidden="1"/>
    </xf>
    <xf numFmtId="0" fontId="25" fillId="43" borderId="16" xfId="0" applyFont="1" applyFill="1" applyBorder="1" applyAlignment="1" applyProtection="1">
      <alignment horizontal="left" vertical="center" wrapText="1"/>
      <protection hidden="1"/>
    </xf>
    <xf numFmtId="0" fontId="48" fillId="46" borderId="24" xfId="0" applyFont="1" applyFill="1" applyBorder="1" applyAlignment="1" applyProtection="1">
      <alignment horizontal="center" vertical="center" wrapText="1"/>
      <protection hidden="1"/>
    </xf>
    <xf numFmtId="0" fontId="48" fillId="46" borderId="25" xfId="0" applyFont="1" applyFill="1" applyBorder="1" applyAlignment="1" applyProtection="1">
      <alignment horizontal="center" vertical="center" wrapText="1"/>
      <protection hidden="1"/>
    </xf>
    <xf numFmtId="0" fontId="48" fillId="46" borderId="26" xfId="0" applyFont="1" applyFill="1" applyBorder="1" applyAlignment="1" applyProtection="1">
      <alignment horizontal="center" vertical="center" wrapText="1"/>
      <protection hidden="1"/>
    </xf>
    <xf numFmtId="0" fontId="36" fillId="46" borderId="27" xfId="0" applyFont="1" applyFill="1" applyBorder="1" applyAlignment="1" applyProtection="1">
      <alignment horizontal="left" vertical="center"/>
      <protection hidden="1"/>
    </xf>
    <xf numFmtId="0" fontId="36" fillId="46" borderId="23" xfId="0" applyFont="1" applyFill="1" applyBorder="1" applyAlignment="1" applyProtection="1">
      <alignment horizontal="left" vertical="center"/>
      <protection hidden="1"/>
    </xf>
    <xf numFmtId="0" fontId="36" fillId="46" borderId="38" xfId="0" applyFont="1" applyFill="1" applyBorder="1" applyAlignment="1" applyProtection="1">
      <alignment horizontal="left" vertical="center"/>
      <protection hidden="1"/>
    </xf>
    <xf numFmtId="0" fontId="28" fillId="46" borderId="22" xfId="0" applyFont="1" applyFill="1" applyBorder="1" applyAlignment="1" applyProtection="1">
      <alignment horizontal="center" vertical="center" wrapText="1"/>
      <protection hidden="1"/>
    </xf>
    <xf numFmtId="0" fontId="28" fillId="46" borderId="39" xfId="0" applyFont="1" applyFill="1" applyBorder="1" applyAlignment="1" applyProtection="1">
      <alignment horizontal="center" vertical="center" wrapText="1"/>
      <protection hidden="1"/>
    </xf>
    <xf numFmtId="0" fontId="31" fillId="46" borderId="2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6" borderId="11" xfId="0" applyNumberFormat="1" applyFont="1" applyFill="1" applyBorder="1" applyAlignment="1" applyProtection="1">
      <alignment horizontal="center" vertical="center" textRotation="90" wrapText="1"/>
      <protection hidden="1"/>
    </xf>
    <xf numFmtId="0" fontId="25" fillId="43" borderId="54" xfId="0" applyFont="1" applyFill="1" applyBorder="1" applyAlignment="1" applyProtection="1">
      <alignment horizontal="left" vertical="center" wrapText="1"/>
      <protection hidden="1"/>
    </xf>
    <xf numFmtId="0" fontId="34" fillId="46" borderId="22" xfId="0" applyFont="1" applyFill="1" applyBorder="1" applyAlignment="1" applyProtection="1">
      <alignment horizontal="center" vertical="center" wrapText="1"/>
      <protection hidden="1"/>
    </xf>
    <xf numFmtId="0" fontId="34" fillId="46" borderId="39" xfId="0" applyFont="1" applyFill="1" applyBorder="1" applyAlignment="1" applyProtection="1">
      <alignment horizontal="center" vertical="center" wrapText="1"/>
      <protection hidden="1"/>
    </xf>
    <xf numFmtId="0" fontId="31" fillId="46" borderId="2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6" borderId="79" xfId="0" applyNumberFormat="1" applyFont="1" applyFill="1" applyBorder="1" applyAlignment="1" applyProtection="1">
      <alignment horizontal="center" vertical="center" textRotation="90" wrapText="1"/>
      <protection hidden="1"/>
    </xf>
    <xf numFmtId="0" fontId="34" fillId="46" borderId="42" xfId="0" applyFont="1" applyFill="1" applyBorder="1" applyAlignment="1" applyProtection="1">
      <alignment horizontal="center" vertical="center" wrapText="1"/>
      <protection hidden="1"/>
    </xf>
    <xf numFmtId="0" fontId="34" fillId="46" borderId="43" xfId="0" applyFont="1" applyFill="1" applyBorder="1" applyAlignment="1" applyProtection="1">
      <alignment horizontal="center" vertical="center" wrapText="1"/>
      <protection hidden="1"/>
    </xf>
    <xf numFmtId="0" fontId="34" fillId="46" borderId="95" xfId="0" applyFont="1" applyFill="1" applyBorder="1" applyAlignment="1" applyProtection="1">
      <alignment horizontal="center" vertical="center" wrapText="1"/>
      <protection hidden="1"/>
    </xf>
    <xf numFmtId="0" fontId="33" fillId="46" borderId="19" xfId="0" applyFont="1" applyFill="1" applyBorder="1" applyAlignment="1" applyProtection="1">
      <alignment horizontal="left" vertical="center"/>
      <protection hidden="1"/>
    </xf>
    <xf numFmtId="0" fontId="33" fillId="46" borderId="41" xfId="0" applyFont="1" applyFill="1" applyBorder="1" applyAlignment="1" applyProtection="1">
      <alignment horizontal="left" vertical="center"/>
      <protection hidden="1"/>
    </xf>
    <xf numFmtId="0" fontId="33" fillId="46" borderId="23" xfId="0" applyFont="1" applyFill="1" applyBorder="1" applyAlignment="1" applyProtection="1">
      <alignment horizontal="left" vertical="center"/>
      <protection hidden="1"/>
    </xf>
    <xf numFmtId="0" fontId="33" fillId="46" borderId="38" xfId="0" applyFont="1" applyFill="1" applyBorder="1" applyAlignment="1" applyProtection="1">
      <alignment horizontal="left" vertical="center"/>
      <protection hidden="1"/>
    </xf>
    <xf numFmtId="164" fontId="28" fillId="46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46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46" borderId="95" xfId="0" applyNumberFormat="1" applyFont="1" applyFill="1" applyBorder="1" applyAlignment="1" applyProtection="1">
      <alignment horizontal="center" vertical="center" wrapText="1"/>
      <protection hidden="1"/>
    </xf>
    <xf numFmtId="164" fontId="28" fillId="46" borderId="30" xfId="0" applyNumberFormat="1" applyFont="1" applyFill="1" applyBorder="1" applyAlignment="1" applyProtection="1">
      <alignment horizontal="center" vertical="center" wrapText="1"/>
      <protection hidden="1"/>
    </xf>
    <xf numFmtId="164" fontId="28" fillId="46" borderId="35" xfId="0" applyNumberFormat="1" applyFont="1" applyFill="1" applyBorder="1" applyAlignment="1" applyProtection="1">
      <alignment horizontal="center" vertical="center" wrapText="1"/>
      <protection hidden="1"/>
    </xf>
    <xf numFmtId="164" fontId="28" fillId="46" borderId="32" xfId="0" applyNumberFormat="1" applyFont="1" applyFill="1" applyBorder="1" applyAlignment="1" applyProtection="1">
      <alignment horizontal="center" vertical="center" wrapText="1"/>
      <protection hidden="1"/>
    </xf>
    <xf numFmtId="0" fontId="25" fillId="43" borderId="52" xfId="0" applyFont="1" applyFill="1" applyBorder="1" applyAlignment="1" applyProtection="1">
      <alignment horizontal="left" vertical="center" wrapText="1"/>
      <protection hidden="1"/>
    </xf>
    <xf numFmtId="0" fontId="33" fillId="37" borderId="80" xfId="0" applyFont="1" applyFill="1" applyBorder="1" applyAlignment="1" applyProtection="1">
      <alignment horizontal="left" vertical="center"/>
      <protection hidden="1"/>
    </xf>
    <xf numFmtId="0" fontId="33" fillId="37" borderId="46" xfId="0" applyFont="1" applyFill="1" applyBorder="1" applyAlignment="1" applyProtection="1">
      <alignment horizontal="left" vertical="center"/>
      <protection hidden="1"/>
    </xf>
    <xf numFmtId="0" fontId="33" fillId="37" borderId="88" xfId="0" applyFont="1" applyFill="1" applyBorder="1" applyAlignment="1" applyProtection="1">
      <alignment horizontal="left" vertical="center"/>
      <protection hidden="1"/>
    </xf>
    <xf numFmtId="0" fontId="25" fillId="39" borderId="16" xfId="0" applyFont="1" applyFill="1" applyBorder="1" applyAlignment="1" applyProtection="1">
      <alignment horizontal="left" vertical="center" wrapText="1"/>
      <protection hidden="1"/>
    </xf>
    <xf numFmtId="0" fontId="25" fillId="39" borderId="57" xfId="0" applyFont="1" applyFill="1" applyBorder="1" applyAlignment="1" applyProtection="1">
      <alignment horizontal="left" vertical="center" wrapText="1"/>
      <protection hidden="1"/>
    </xf>
    <xf numFmtId="0" fontId="25" fillId="39" borderId="54" xfId="0" applyFont="1" applyFill="1" applyBorder="1" applyAlignment="1" applyProtection="1">
      <alignment horizontal="left" vertical="center" wrapText="1"/>
      <protection hidden="1"/>
    </xf>
    <xf numFmtId="0" fontId="25" fillId="39" borderId="58" xfId="0" applyFont="1" applyFill="1" applyBorder="1" applyAlignment="1" applyProtection="1">
      <alignment horizontal="left" vertical="center" wrapText="1"/>
      <protection hidden="1"/>
    </xf>
    <xf numFmtId="0" fontId="25" fillId="39" borderId="52" xfId="0" applyFont="1" applyFill="1" applyBorder="1" applyAlignment="1" applyProtection="1">
      <alignment horizontal="left" vertical="center" wrapText="1"/>
      <protection hidden="1"/>
    </xf>
    <xf numFmtId="0" fontId="25" fillId="39" borderId="77" xfId="0" applyFont="1" applyFill="1" applyBorder="1" applyAlignment="1" applyProtection="1">
      <alignment horizontal="left" vertical="center" wrapText="1"/>
      <protection hidden="1"/>
    </xf>
    <xf numFmtId="164" fontId="28" fillId="37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37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37" borderId="95" xfId="0" applyNumberFormat="1" applyFont="1" applyFill="1" applyBorder="1" applyAlignment="1" applyProtection="1">
      <alignment horizontal="center" vertical="center" wrapText="1"/>
      <protection hidden="1"/>
    </xf>
    <xf numFmtId="164" fontId="28" fillId="37" borderId="30" xfId="0" applyNumberFormat="1" applyFont="1" applyFill="1" applyBorder="1" applyAlignment="1" applyProtection="1">
      <alignment horizontal="center" vertical="center" wrapText="1"/>
      <protection hidden="1"/>
    </xf>
    <xf numFmtId="164" fontId="28" fillId="37" borderId="35" xfId="0" applyNumberFormat="1" applyFont="1" applyFill="1" applyBorder="1" applyAlignment="1" applyProtection="1">
      <alignment horizontal="center" vertical="center" wrapText="1"/>
      <protection hidden="1"/>
    </xf>
    <xf numFmtId="164" fontId="28" fillId="37" borderId="32" xfId="0" applyNumberFormat="1" applyFont="1" applyFill="1" applyBorder="1" applyAlignment="1" applyProtection="1">
      <alignment horizontal="center" vertical="center" wrapText="1"/>
      <protection hidden="1"/>
    </xf>
    <xf numFmtId="0" fontId="31" fillId="37" borderId="2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37" borderId="11" xfId="0" applyNumberFormat="1" applyFont="1" applyFill="1" applyBorder="1" applyAlignment="1" applyProtection="1">
      <alignment horizontal="center" vertical="center" textRotation="90" wrapText="1"/>
      <protection hidden="1"/>
    </xf>
    <xf numFmtId="0" fontId="36" fillId="37" borderId="27" xfId="0" applyFont="1" applyFill="1" applyBorder="1" applyAlignment="1" applyProtection="1">
      <alignment horizontal="left" vertical="center"/>
      <protection hidden="1"/>
    </xf>
    <xf numFmtId="0" fontId="36" fillId="37" borderId="23" xfId="0" applyFont="1" applyFill="1" applyBorder="1" applyAlignment="1" applyProtection="1">
      <alignment horizontal="left" vertical="center"/>
      <protection hidden="1"/>
    </xf>
    <xf numFmtId="0" fontId="36" fillId="37" borderId="38" xfId="0" applyFont="1" applyFill="1" applyBorder="1" applyAlignment="1" applyProtection="1">
      <alignment horizontal="left" vertical="center"/>
      <protection hidden="1"/>
    </xf>
    <xf numFmtId="0" fontId="28" fillId="37" borderId="22" xfId="0" applyFont="1" applyFill="1" applyBorder="1" applyAlignment="1" applyProtection="1">
      <alignment horizontal="center" vertical="center" wrapText="1"/>
      <protection hidden="1"/>
    </xf>
    <xf numFmtId="0" fontId="28" fillId="37" borderId="39" xfId="0" applyFont="1" applyFill="1" applyBorder="1" applyAlignment="1" applyProtection="1">
      <alignment horizontal="center" vertical="center" wrapText="1"/>
      <protection hidden="1"/>
    </xf>
    <xf numFmtId="0" fontId="34" fillId="37" borderId="22" xfId="0" applyFont="1" applyFill="1" applyBorder="1" applyAlignment="1" applyProtection="1">
      <alignment horizontal="center" vertical="center" wrapText="1"/>
      <protection hidden="1"/>
    </xf>
    <xf numFmtId="0" fontId="34" fillId="37" borderId="39" xfId="0" applyFont="1" applyFill="1" applyBorder="1" applyAlignment="1" applyProtection="1">
      <alignment horizontal="center" vertical="center" wrapText="1"/>
      <protection hidden="1"/>
    </xf>
    <xf numFmtId="0" fontId="31" fillId="37" borderId="2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37" borderId="79" xfId="0" applyNumberFormat="1" applyFont="1" applyFill="1" applyBorder="1" applyAlignment="1" applyProtection="1">
      <alignment horizontal="center" vertical="center" textRotation="90" wrapText="1"/>
      <protection hidden="1"/>
    </xf>
    <xf numFmtId="0" fontId="25" fillId="0" borderId="57" xfId="0" applyFont="1" applyFill="1" applyBorder="1" applyAlignment="1" applyProtection="1">
      <alignment horizontal="left" vertical="center" wrapText="1"/>
      <protection locked="0"/>
    </xf>
    <xf numFmtId="0" fontId="48" fillId="37" borderId="24" xfId="0" applyFont="1" applyFill="1" applyBorder="1" applyAlignment="1" applyProtection="1">
      <alignment horizontal="center" vertical="center" wrapText="1"/>
      <protection hidden="1"/>
    </xf>
    <xf numFmtId="0" fontId="48" fillId="37" borderId="25" xfId="0" applyFont="1" applyFill="1" applyBorder="1" applyAlignment="1" applyProtection="1">
      <alignment horizontal="center" vertical="center" wrapText="1"/>
      <protection hidden="1"/>
    </xf>
    <xf numFmtId="0" fontId="48" fillId="37" borderId="26" xfId="0" applyFont="1" applyFill="1" applyBorder="1" applyAlignment="1" applyProtection="1">
      <alignment horizontal="center" vertical="center" wrapText="1"/>
      <protection hidden="1"/>
    </xf>
    <xf numFmtId="0" fontId="34" fillId="37" borderId="42" xfId="0" applyFont="1" applyFill="1" applyBorder="1" applyAlignment="1" applyProtection="1">
      <alignment horizontal="center" vertical="center" wrapText="1"/>
      <protection hidden="1"/>
    </xf>
    <xf numFmtId="0" fontId="34" fillId="37" borderId="43" xfId="0" applyFont="1" applyFill="1" applyBorder="1" applyAlignment="1" applyProtection="1">
      <alignment horizontal="center" vertical="center" wrapText="1"/>
      <protection hidden="1"/>
    </xf>
    <xf numFmtId="0" fontId="34" fillId="37" borderId="95" xfId="0" applyFont="1" applyFill="1" applyBorder="1" applyAlignment="1" applyProtection="1">
      <alignment horizontal="center" vertical="center" wrapText="1"/>
      <protection hidden="1"/>
    </xf>
    <xf numFmtId="0" fontId="25" fillId="42" borderId="16" xfId="0" applyFont="1" applyFill="1" applyBorder="1" applyAlignment="1" applyProtection="1">
      <alignment horizontal="left" vertical="center" wrapText="1"/>
      <protection hidden="1"/>
    </xf>
    <xf numFmtId="0" fontId="33" fillId="44" borderId="19" xfId="0" applyFont="1" applyFill="1" applyBorder="1" applyAlignment="1" applyProtection="1">
      <alignment horizontal="left" vertical="center"/>
      <protection hidden="1"/>
    </xf>
    <xf numFmtId="0" fontId="33" fillId="44" borderId="41" xfId="0" applyFont="1" applyFill="1" applyBorder="1" applyAlignment="1" applyProtection="1">
      <alignment horizontal="left" vertical="center"/>
      <protection hidden="1"/>
    </xf>
    <xf numFmtId="0" fontId="33" fillId="44" borderId="23" xfId="0" applyFont="1" applyFill="1" applyBorder="1" applyAlignment="1" applyProtection="1">
      <alignment horizontal="left" vertical="center"/>
      <protection hidden="1"/>
    </xf>
    <xf numFmtId="0" fontId="33" fillId="44" borderId="38" xfId="0" applyFont="1" applyFill="1" applyBorder="1" applyAlignment="1" applyProtection="1">
      <alignment horizontal="left" vertical="center"/>
      <protection hidden="1"/>
    </xf>
    <xf numFmtId="0" fontId="25" fillId="42" borderId="54" xfId="0" applyFont="1" applyFill="1" applyBorder="1" applyAlignment="1" applyProtection="1">
      <alignment horizontal="left" vertical="center" wrapText="1"/>
      <protection hidden="1"/>
    </xf>
    <xf numFmtId="0" fontId="48" fillId="44" borderId="24" xfId="0" applyFont="1" applyFill="1" applyBorder="1" applyAlignment="1" applyProtection="1">
      <alignment horizontal="center" vertical="center" wrapText="1"/>
      <protection hidden="1"/>
    </xf>
    <xf numFmtId="0" fontId="48" fillId="44" borderId="25" xfId="0" applyFont="1" applyFill="1" applyBorder="1" applyAlignment="1" applyProtection="1">
      <alignment horizontal="center" vertical="center" wrapText="1"/>
      <protection hidden="1"/>
    </xf>
    <xf numFmtId="0" fontId="48" fillId="44" borderId="26" xfId="0" applyFont="1" applyFill="1" applyBorder="1" applyAlignment="1" applyProtection="1">
      <alignment horizontal="center" vertical="center" wrapText="1"/>
      <protection hidden="1"/>
    </xf>
    <xf numFmtId="0" fontId="28" fillId="44" borderId="22" xfId="0" applyFont="1" applyFill="1" applyBorder="1" applyAlignment="1" applyProtection="1">
      <alignment horizontal="center" vertical="center" wrapText="1"/>
      <protection hidden="1"/>
    </xf>
    <xf numFmtId="0" fontId="28" fillId="44" borderId="39" xfId="0" applyFont="1" applyFill="1" applyBorder="1" applyAlignment="1" applyProtection="1">
      <alignment horizontal="center" vertical="center" wrapText="1"/>
      <protection hidden="1"/>
    </xf>
    <xf numFmtId="0" fontId="36" fillId="44" borderId="27" xfId="0" applyFont="1" applyFill="1" applyBorder="1" applyAlignment="1" applyProtection="1">
      <alignment horizontal="left" vertical="center"/>
      <protection hidden="1"/>
    </xf>
    <xf numFmtId="0" fontId="36" fillId="44" borderId="23" xfId="0" applyFont="1" applyFill="1" applyBorder="1" applyAlignment="1" applyProtection="1">
      <alignment horizontal="left" vertical="center"/>
      <protection hidden="1"/>
    </xf>
    <xf numFmtId="0" fontId="36" fillId="44" borderId="38" xfId="0" applyFont="1" applyFill="1" applyBorder="1" applyAlignment="1" applyProtection="1">
      <alignment horizontal="left" vertical="center"/>
      <protection hidden="1"/>
    </xf>
    <xf numFmtId="0" fontId="34" fillId="44" borderId="22" xfId="0" applyFont="1" applyFill="1" applyBorder="1" applyAlignment="1" applyProtection="1">
      <alignment horizontal="center" vertical="center" wrapText="1"/>
      <protection hidden="1"/>
    </xf>
    <xf numFmtId="0" fontId="34" fillId="44" borderId="39" xfId="0" applyFont="1" applyFill="1" applyBorder="1" applyAlignment="1" applyProtection="1">
      <alignment horizontal="center" vertical="center" wrapText="1"/>
      <protection hidden="1"/>
    </xf>
    <xf numFmtId="0" fontId="31" fillId="44" borderId="2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4" borderId="7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4" borderId="2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4" borderId="11" xfId="0" applyNumberFormat="1" applyFont="1" applyFill="1" applyBorder="1" applyAlignment="1" applyProtection="1">
      <alignment horizontal="center" vertical="center" textRotation="90" wrapText="1"/>
      <protection hidden="1"/>
    </xf>
    <xf numFmtId="164" fontId="28" fillId="44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44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44" borderId="95" xfId="0" applyNumberFormat="1" applyFont="1" applyFill="1" applyBorder="1" applyAlignment="1" applyProtection="1">
      <alignment horizontal="center" vertical="center" wrapText="1"/>
      <protection hidden="1"/>
    </xf>
    <xf numFmtId="164" fontId="28" fillId="44" borderId="30" xfId="0" applyNumberFormat="1" applyFont="1" applyFill="1" applyBorder="1" applyAlignment="1" applyProtection="1">
      <alignment horizontal="center" vertical="center" wrapText="1"/>
      <protection hidden="1"/>
    </xf>
    <xf numFmtId="164" fontId="28" fillId="44" borderId="35" xfId="0" applyNumberFormat="1" applyFont="1" applyFill="1" applyBorder="1" applyAlignment="1" applyProtection="1">
      <alignment horizontal="center" vertical="center" wrapText="1"/>
      <protection hidden="1"/>
    </xf>
    <xf numFmtId="164" fontId="28" fillId="44" borderId="32" xfId="0" applyNumberFormat="1" applyFont="1" applyFill="1" applyBorder="1" applyAlignment="1" applyProtection="1">
      <alignment horizontal="center" vertical="center" wrapText="1"/>
      <protection hidden="1"/>
    </xf>
    <xf numFmtId="0" fontId="34" fillId="44" borderId="42" xfId="0" applyFont="1" applyFill="1" applyBorder="1" applyAlignment="1" applyProtection="1">
      <alignment horizontal="center" vertical="center" wrapText="1"/>
      <protection hidden="1"/>
    </xf>
    <xf numFmtId="0" fontId="34" fillId="44" borderId="43" xfId="0" applyFont="1" applyFill="1" applyBorder="1" applyAlignment="1" applyProtection="1">
      <alignment horizontal="center" vertical="center" wrapText="1"/>
      <protection hidden="1"/>
    </xf>
    <xf numFmtId="0" fontId="34" fillId="44" borderId="95" xfId="0" applyFont="1" applyFill="1" applyBorder="1" applyAlignment="1" applyProtection="1">
      <alignment horizontal="center" vertical="center" wrapText="1"/>
      <protection hidden="1"/>
    </xf>
    <xf numFmtId="0" fontId="25" fillId="36" borderId="16" xfId="0" applyFont="1" applyFill="1" applyBorder="1" applyAlignment="1" applyProtection="1">
      <alignment horizontal="left" vertical="center" wrapText="1"/>
      <protection hidden="1"/>
    </xf>
    <xf numFmtId="0" fontId="33" fillId="45" borderId="19" xfId="0" applyFont="1" applyFill="1" applyBorder="1" applyAlignment="1" applyProtection="1">
      <alignment horizontal="left" vertical="center"/>
      <protection hidden="1"/>
    </xf>
    <xf numFmtId="0" fontId="33" fillId="45" borderId="41" xfId="0" applyFont="1" applyFill="1" applyBorder="1" applyAlignment="1" applyProtection="1">
      <alignment horizontal="left" vertical="center"/>
      <protection hidden="1"/>
    </xf>
    <xf numFmtId="0" fontId="33" fillId="45" borderId="21" xfId="0" applyFont="1" applyFill="1" applyBorder="1" applyAlignment="1" applyProtection="1">
      <alignment horizontal="left" vertical="center"/>
      <protection hidden="1"/>
    </xf>
    <xf numFmtId="0" fontId="25" fillId="36" borderId="17" xfId="0" applyFont="1" applyFill="1" applyBorder="1" applyAlignment="1" applyProtection="1">
      <alignment horizontal="left" vertical="center" wrapText="1"/>
      <protection hidden="1"/>
    </xf>
    <xf numFmtId="0" fontId="31" fillId="45" borderId="28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5" borderId="79" xfId="0" applyNumberFormat="1" applyFont="1" applyFill="1" applyBorder="1" applyAlignment="1" applyProtection="1">
      <alignment horizontal="center" vertical="center" textRotation="90" wrapText="1"/>
      <protection hidden="1"/>
    </xf>
    <xf numFmtId="0" fontId="25" fillId="36" borderId="54" xfId="0" applyFont="1" applyFill="1" applyBorder="1" applyAlignment="1" applyProtection="1">
      <alignment horizontal="left" vertical="center" wrapText="1"/>
      <protection hidden="1"/>
    </xf>
    <xf numFmtId="0" fontId="31" fillId="45" borderId="2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45" borderId="11" xfId="0" applyNumberFormat="1" applyFont="1" applyFill="1" applyBorder="1" applyAlignment="1" applyProtection="1">
      <alignment horizontal="center" vertical="center" textRotation="90" wrapText="1"/>
      <protection hidden="1"/>
    </xf>
    <xf numFmtId="0" fontId="48" fillId="45" borderId="24" xfId="0" applyFont="1" applyFill="1" applyBorder="1" applyAlignment="1" applyProtection="1">
      <alignment horizontal="center" vertical="center" wrapText="1"/>
      <protection hidden="1"/>
    </xf>
    <xf numFmtId="0" fontId="48" fillId="45" borderId="25" xfId="0" applyFont="1" applyFill="1" applyBorder="1" applyAlignment="1" applyProtection="1">
      <alignment horizontal="center" vertical="center" wrapText="1"/>
      <protection hidden="1"/>
    </xf>
    <xf numFmtId="0" fontId="48" fillId="45" borderId="26" xfId="0" applyFont="1" applyFill="1" applyBorder="1" applyAlignment="1" applyProtection="1">
      <alignment horizontal="center" vertical="center" wrapText="1"/>
      <protection hidden="1"/>
    </xf>
    <xf numFmtId="0" fontId="28" fillId="45" borderId="22" xfId="0" applyFont="1" applyFill="1" applyBorder="1" applyAlignment="1" applyProtection="1">
      <alignment horizontal="center" vertical="center" wrapText="1"/>
      <protection hidden="1"/>
    </xf>
    <xf numFmtId="0" fontId="28" fillId="45" borderId="39" xfId="0" applyFont="1" applyFill="1" applyBorder="1" applyAlignment="1" applyProtection="1">
      <alignment horizontal="center" vertical="center" wrapText="1"/>
      <protection hidden="1"/>
    </xf>
    <xf numFmtId="0" fontId="36" fillId="45" borderId="27" xfId="0" applyFont="1" applyFill="1" applyBorder="1" applyAlignment="1" applyProtection="1">
      <alignment horizontal="left" vertical="center"/>
      <protection hidden="1"/>
    </xf>
    <xf numFmtId="0" fontId="36" fillId="45" borderId="23" xfId="0" applyFont="1" applyFill="1" applyBorder="1" applyAlignment="1" applyProtection="1">
      <alignment horizontal="left" vertical="center"/>
      <protection hidden="1"/>
    </xf>
    <xf numFmtId="0" fontId="36" fillId="45" borderId="38" xfId="0" applyFont="1" applyFill="1" applyBorder="1" applyAlignment="1" applyProtection="1">
      <alignment horizontal="left" vertical="center"/>
      <protection hidden="1"/>
    </xf>
    <xf numFmtId="0" fontId="34" fillId="45" borderId="22" xfId="0" applyFont="1" applyFill="1" applyBorder="1" applyAlignment="1" applyProtection="1">
      <alignment horizontal="center" vertical="center" wrapText="1"/>
      <protection hidden="1"/>
    </xf>
    <xf numFmtId="0" fontId="34" fillId="45" borderId="39" xfId="0" applyFont="1" applyFill="1" applyBorder="1" applyAlignment="1" applyProtection="1">
      <alignment horizontal="center" vertical="center" wrapText="1"/>
      <protection hidden="1"/>
    </xf>
    <xf numFmtId="0" fontId="34" fillId="45" borderId="42" xfId="0" applyFont="1" applyFill="1" applyBorder="1" applyAlignment="1" applyProtection="1">
      <alignment horizontal="center" vertical="center" wrapText="1"/>
      <protection hidden="1"/>
    </xf>
    <xf numFmtId="0" fontId="34" fillId="45" borderId="43" xfId="0" applyFont="1" applyFill="1" applyBorder="1" applyAlignment="1" applyProtection="1">
      <alignment horizontal="center" vertical="center" wrapText="1"/>
      <protection hidden="1"/>
    </xf>
    <xf numFmtId="0" fontId="34" fillId="45" borderId="95" xfId="0" applyFont="1" applyFill="1" applyBorder="1" applyAlignment="1" applyProtection="1">
      <alignment horizontal="center" vertical="center" wrapText="1"/>
      <protection hidden="1"/>
    </xf>
    <xf numFmtId="164" fontId="28" fillId="45" borderId="30" xfId="0" applyNumberFormat="1" applyFont="1" applyFill="1" applyBorder="1" applyAlignment="1" applyProtection="1">
      <alignment horizontal="center" vertical="center" wrapText="1"/>
      <protection hidden="1"/>
    </xf>
    <xf numFmtId="164" fontId="28" fillId="45" borderId="35" xfId="0" applyNumberFormat="1" applyFont="1" applyFill="1" applyBorder="1" applyAlignment="1" applyProtection="1">
      <alignment horizontal="center" vertical="center" wrapText="1"/>
      <protection hidden="1"/>
    </xf>
    <xf numFmtId="164" fontId="28" fillId="45" borderId="32" xfId="0" applyNumberFormat="1" applyFont="1" applyFill="1" applyBorder="1" applyAlignment="1" applyProtection="1">
      <alignment horizontal="center" vertical="center" wrapText="1"/>
      <protection hidden="1"/>
    </xf>
    <xf numFmtId="164" fontId="28" fillId="45" borderId="42" xfId="0" applyNumberFormat="1" applyFont="1" applyFill="1" applyBorder="1" applyAlignment="1" applyProtection="1">
      <alignment horizontal="center" vertical="center" wrapText="1"/>
      <protection hidden="1"/>
    </xf>
    <xf numFmtId="164" fontId="28" fillId="45" borderId="43" xfId="0" applyNumberFormat="1" applyFont="1" applyFill="1" applyBorder="1" applyAlignment="1" applyProtection="1">
      <alignment horizontal="center" vertical="center" wrapText="1"/>
      <protection hidden="1"/>
    </xf>
    <xf numFmtId="164" fontId="28" fillId="45" borderId="95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0" fillId="52" borderId="12" xfId="0" applyFont="1" applyFill="1" applyBorder="1" applyAlignment="1" applyProtection="1">
      <alignment horizontal="left" vertical="center"/>
      <protection hidden="1"/>
    </xf>
    <xf numFmtId="0" fontId="30" fillId="52" borderId="16" xfId="0" applyFont="1" applyFill="1" applyBorder="1" applyAlignment="1" applyProtection="1">
      <alignment horizontal="left" vertical="center"/>
      <protection hidden="1"/>
    </xf>
    <xf numFmtId="0" fontId="30" fillId="52" borderId="13" xfId="0" applyFont="1" applyFill="1" applyBorder="1" applyAlignment="1" applyProtection="1">
      <alignment horizontal="left" vertical="center"/>
      <protection hidden="1"/>
    </xf>
    <xf numFmtId="0" fontId="47" fillId="0" borderId="12" xfId="0" applyFont="1" applyFill="1" applyBorder="1" applyAlignment="1" applyProtection="1">
      <alignment horizontal="left" vertical="center"/>
      <protection locked="0"/>
    </xf>
    <xf numFmtId="0" fontId="47" fillId="0" borderId="16" xfId="0" applyFont="1" applyFill="1" applyBorder="1" applyAlignment="1" applyProtection="1">
      <alignment horizontal="left" vertical="center"/>
      <protection locked="0"/>
    </xf>
    <xf numFmtId="0" fontId="29" fillId="0" borderId="18" xfId="0" applyFont="1" applyBorder="1" applyAlignment="1" applyProtection="1">
      <alignment horizontal="center" vertical="center" wrapText="1"/>
      <protection hidden="1"/>
    </xf>
  </cellXfs>
  <cellStyles count="5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Excel Built-in Normal" xfId="44"/>
    <cellStyle name="Excel Built-in Normal 1" xfId="42"/>
    <cellStyle name="Excel Built-in Normal 2" xfId="45"/>
    <cellStyle name="Hypertextový odkaz" xfId="51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52"/>
    <cellStyle name="Neutrální" xfId="8" builtinId="28" customBuiltin="1"/>
    <cellStyle name="Normální" xfId="0" builtinId="0"/>
    <cellStyle name="Normální 2" xfId="43"/>
    <cellStyle name="normální 2 2" xfId="47"/>
    <cellStyle name="Normální 2 3" xfId="46"/>
    <cellStyle name="Normální 2 4" xfId="49"/>
    <cellStyle name="Normální 2 5" xfId="50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8">
    <dxf>
      <font>
        <b val="0"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B0006"/>
      </font>
      <fill>
        <patternFill>
          <bgColor rgb="FFFFC7CE"/>
        </patternFill>
      </fill>
    </dxf>
    <dxf>
      <font>
        <color rgb="FF9B0006"/>
      </font>
      <fill>
        <patternFill>
          <bgColor rgb="FFFFC7CE"/>
        </patternFill>
      </fill>
    </dxf>
    <dxf>
      <font>
        <color rgb="FF9B0006"/>
      </font>
      <fill>
        <patternFill>
          <bgColor rgb="FFFFC7CE"/>
        </patternFill>
      </fill>
    </dxf>
    <dxf>
      <font>
        <color rgb="FF9B0006"/>
      </font>
      <fill>
        <patternFill>
          <bgColor rgb="FFFFC7CE"/>
        </patternFill>
      </fill>
    </dxf>
    <dxf>
      <font>
        <color rgb="FF9B0006"/>
      </font>
      <fill>
        <patternFill>
          <bgColor rgb="FFFFC7CE"/>
        </patternFill>
      </fill>
    </dxf>
    <dxf>
      <font>
        <color rgb="FF9B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B0006"/>
      <color rgb="FFFFC7CE"/>
      <color rgb="FFDAE7F6"/>
      <color rgb="FFFAA700"/>
      <color rgb="FFFFE18B"/>
      <color rgb="FFFAB900"/>
      <color rgb="FF996600"/>
      <color rgb="FFCC9900"/>
      <color rgb="FFFF7171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smt.cz/strukturalni-fondy-1/vyhlasene-vyzvy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36</xdr:row>
      <xdr:rowOff>19049</xdr:rowOff>
    </xdr:from>
    <xdr:to>
      <xdr:col>9</xdr:col>
      <xdr:colOff>5175</xdr:colOff>
      <xdr:row>42</xdr:row>
      <xdr:rowOff>70376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49"/>
          <a:ext cx="4320000" cy="113717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36</xdr:row>
      <xdr:rowOff>9525</xdr:rowOff>
    </xdr:from>
    <xdr:to>
      <xdr:col>15</xdr:col>
      <xdr:colOff>380137</xdr:colOff>
      <xdr:row>42</xdr:row>
      <xdr:rowOff>3676</xdr:rowOff>
    </xdr:to>
    <xdr:pic>
      <xdr:nvPicPr>
        <xdr:cNvPr id="3" name="Obráze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4848225"/>
          <a:ext cx="2275612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76200</xdr:rowOff>
    </xdr:from>
    <xdr:to>
      <xdr:col>16</xdr:col>
      <xdr:colOff>0</xdr:colOff>
      <xdr:row>4</xdr:row>
      <xdr:rowOff>142592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8175" y="257175"/>
          <a:ext cx="8677275" cy="60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6:P39"/>
  <sheetViews>
    <sheetView topLeftCell="A7" zoomScaleNormal="100" workbookViewId="0">
      <selection activeCell="B13" sqref="B13:P13"/>
    </sheetView>
  </sheetViews>
  <sheetFormatPr defaultColWidth="9.1796875" defaultRowHeight="14" x14ac:dyDescent="0.3"/>
  <cols>
    <col min="1" max="1" width="2.453125" style="122" customWidth="1"/>
    <col min="2" max="2" width="8.7265625" style="122" customWidth="1"/>
    <col min="3" max="3" width="8.453125" style="122" customWidth="1"/>
    <col min="4" max="5" width="7.453125" style="122" customWidth="1"/>
    <col min="6" max="6" width="6.54296875" style="122" customWidth="1"/>
    <col min="7" max="11" width="8.81640625" style="122" customWidth="1"/>
    <col min="12" max="12" width="10" style="122" customWidth="1"/>
    <col min="13" max="13" width="6.453125" style="122" customWidth="1"/>
    <col min="14" max="14" width="9.26953125" style="122" customWidth="1"/>
    <col min="15" max="15" width="13.26953125" style="122" customWidth="1"/>
    <col min="16" max="16" width="8.7265625" style="122" customWidth="1"/>
    <col min="17" max="16384" width="9.1796875" style="122"/>
  </cols>
  <sheetData>
    <row r="6" spans="2:16" ht="15.75" customHeight="1" x14ac:dyDescent="0.3">
      <c r="H6" s="338" t="s">
        <v>245</v>
      </c>
      <c r="I6" s="338"/>
      <c r="J6" s="338"/>
      <c r="K6" s="338"/>
      <c r="L6" s="338"/>
    </row>
    <row r="7" spans="2:16" ht="7.5" customHeight="1" x14ac:dyDescent="0.3"/>
    <row r="8" spans="2:16" ht="39.5" x14ac:dyDescent="0.3">
      <c r="B8" s="339" t="s">
        <v>259</v>
      </c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</row>
    <row r="9" spans="2:16" ht="21" x14ac:dyDescent="0.3">
      <c r="B9" s="341" t="s">
        <v>260</v>
      </c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</row>
    <row r="10" spans="2:16" ht="15" customHeight="1" x14ac:dyDescent="0.3">
      <c r="B10" s="340" t="s">
        <v>50</v>
      </c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</row>
    <row r="11" spans="2:16" ht="14.25" customHeight="1" x14ac:dyDescent="0.3">
      <c r="B11" s="123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2:16" ht="90.75" customHeight="1" x14ac:dyDescent="0.3">
      <c r="B12" s="342" t="s">
        <v>489</v>
      </c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</row>
    <row r="13" spans="2:16" ht="25" x14ac:dyDescent="0.3">
      <c r="B13" s="332" t="s">
        <v>7</v>
      </c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4"/>
    </row>
    <row r="14" spans="2:16" s="115" customFormat="1" ht="48" customHeight="1" x14ac:dyDescent="0.45">
      <c r="B14" s="125" t="s">
        <v>9</v>
      </c>
      <c r="C14" s="335" t="s">
        <v>263</v>
      </c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7"/>
    </row>
    <row r="15" spans="2:16" s="115" customFormat="1" ht="19" customHeight="1" x14ac:dyDescent="0.45">
      <c r="B15" s="126" t="s">
        <v>10</v>
      </c>
      <c r="C15" s="329" t="s">
        <v>261</v>
      </c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1"/>
    </row>
    <row r="16" spans="2:16" s="115" customFormat="1" ht="48" customHeight="1" x14ac:dyDescent="0.45">
      <c r="B16" s="126" t="s">
        <v>8</v>
      </c>
      <c r="C16" s="329" t="s">
        <v>487</v>
      </c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1"/>
    </row>
    <row r="17" spans="2:16" s="115" customFormat="1" ht="74.25" customHeight="1" x14ac:dyDescent="0.45">
      <c r="B17" s="126" t="s">
        <v>24</v>
      </c>
      <c r="C17" s="329" t="s">
        <v>488</v>
      </c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1"/>
    </row>
    <row r="18" spans="2:16" s="115" customFormat="1" ht="30" customHeight="1" x14ac:dyDescent="0.45">
      <c r="B18" s="126" t="s">
        <v>26</v>
      </c>
      <c r="C18" s="329" t="s">
        <v>478</v>
      </c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1"/>
    </row>
    <row r="19" spans="2:16" s="115" customFormat="1" ht="48" customHeight="1" x14ac:dyDescent="0.45">
      <c r="B19" s="126" t="s">
        <v>47</v>
      </c>
      <c r="C19" s="329" t="s">
        <v>486</v>
      </c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1"/>
    </row>
    <row r="20" spans="2:16" s="115" customFormat="1" ht="19" customHeight="1" x14ac:dyDescent="0.45">
      <c r="B20" s="126" t="s">
        <v>48</v>
      </c>
      <c r="C20" s="329" t="s">
        <v>27</v>
      </c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1"/>
    </row>
    <row r="21" spans="2:16" s="115" customFormat="1" ht="30" customHeight="1" x14ac:dyDescent="0.45">
      <c r="B21" s="126" t="s">
        <v>49</v>
      </c>
      <c r="C21" s="329" t="s">
        <v>262</v>
      </c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1"/>
    </row>
    <row r="22" spans="2:16" s="115" customFormat="1" ht="19" customHeight="1" x14ac:dyDescent="0.45">
      <c r="B22" s="127" t="s">
        <v>240</v>
      </c>
      <c r="C22" s="343" t="s">
        <v>25</v>
      </c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5"/>
    </row>
    <row r="25" spans="2:16" ht="15" customHeight="1" x14ac:dyDescent="0.45">
      <c r="B25" s="128"/>
      <c r="C25" s="352" t="s">
        <v>46</v>
      </c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129"/>
    </row>
    <row r="26" spans="2:16" x14ac:dyDescent="0.3">
      <c r="B26" s="130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2"/>
    </row>
    <row r="27" spans="2:16" ht="58.5" customHeight="1" x14ac:dyDescent="0.3">
      <c r="B27" s="130"/>
      <c r="C27" s="353" t="s">
        <v>41</v>
      </c>
      <c r="D27" s="354"/>
      <c r="E27" s="354"/>
      <c r="F27" s="354"/>
      <c r="G27" s="354"/>
      <c r="H27" s="355"/>
      <c r="I27" s="131"/>
      <c r="J27" s="356" t="s">
        <v>40</v>
      </c>
      <c r="K27" s="357"/>
      <c r="L27" s="357"/>
      <c r="M27" s="357"/>
      <c r="N27" s="357"/>
      <c r="O27" s="358"/>
      <c r="P27" s="132"/>
    </row>
    <row r="28" spans="2:16" x14ac:dyDescent="0.3">
      <c r="B28" s="130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2"/>
    </row>
    <row r="29" spans="2:16" ht="72.75" customHeight="1" x14ac:dyDescent="0.3">
      <c r="B29" s="130"/>
      <c r="C29" s="359" t="s">
        <v>42</v>
      </c>
      <c r="D29" s="360"/>
      <c r="E29" s="360"/>
      <c r="F29" s="360"/>
      <c r="G29" s="360"/>
      <c r="H29" s="361"/>
      <c r="I29" s="131"/>
      <c r="J29" s="362" t="s">
        <v>43</v>
      </c>
      <c r="K29" s="363"/>
      <c r="L29" s="363"/>
      <c r="M29" s="363"/>
      <c r="N29" s="363"/>
      <c r="O29" s="364"/>
      <c r="P29" s="132"/>
    </row>
    <row r="30" spans="2:16" x14ac:dyDescent="0.3">
      <c r="B30" s="130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2"/>
    </row>
    <row r="31" spans="2:16" ht="71.25" customHeight="1" x14ac:dyDescent="0.3">
      <c r="B31" s="130"/>
      <c r="C31" s="346" t="s">
        <v>44</v>
      </c>
      <c r="D31" s="347"/>
      <c r="E31" s="347"/>
      <c r="F31" s="347"/>
      <c r="G31" s="347"/>
      <c r="H31" s="348"/>
      <c r="I31" s="131"/>
      <c r="J31" s="349" t="s">
        <v>45</v>
      </c>
      <c r="K31" s="350"/>
      <c r="L31" s="350"/>
      <c r="M31" s="350"/>
      <c r="N31" s="350"/>
      <c r="O31" s="351"/>
      <c r="P31" s="132"/>
    </row>
    <row r="32" spans="2:16" x14ac:dyDescent="0.3">
      <c r="B32" s="130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2"/>
    </row>
    <row r="33" spans="2:16" x14ac:dyDescent="0.3">
      <c r="B33" s="133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5"/>
    </row>
    <row r="34" spans="2:16" s="131" customFormat="1" x14ac:dyDescent="0.3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</row>
    <row r="35" spans="2:16" s="131" customFormat="1" ht="111" customHeight="1" x14ac:dyDescent="0.3"/>
    <row r="39" spans="2:16" ht="14.25" customHeight="1" x14ac:dyDescent="0.3"/>
  </sheetData>
  <sheetProtection algorithmName="SHA-512" hashValue="35d3shdejnpRHb7dwMetOW/IzppL/gNpXgwxY5CWhvb+9WLXWlE16G8dkjzq1fpqoG3pwyjWTh9u//TNgP/Y8g==" saltValue="vjw9mj+N0XgB8+gWRNYR2g==" spinCount="100000" sheet="1" objects="1" scenarios="1"/>
  <mergeCells count="22">
    <mergeCell ref="C22:P22"/>
    <mergeCell ref="C20:P20"/>
    <mergeCell ref="C31:H31"/>
    <mergeCell ref="J31:O31"/>
    <mergeCell ref="C25:O25"/>
    <mergeCell ref="C27:H27"/>
    <mergeCell ref="J27:O27"/>
    <mergeCell ref="C29:H29"/>
    <mergeCell ref="J29:O29"/>
    <mergeCell ref="C21:P21"/>
    <mergeCell ref="H6:L6"/>
    <mergeCell ref="B8:P8"/>
    <mergeCell ref="B10:P10"/>
    <mergeCell ref="B9:P9"/>
    <mergeCell ref="B12:P12"/>
    <mergeCell ref="C18:P18"/>
    <mergeCell ref="C19:P19"/>
    <mergeCell ref="B13:P13"/>
    <mergeCell ref="C14:P14"/>
    <mergeCell ref="C15:P15"/>
    <mergeCell ref="C16:P16"/>
    <mergeCell ref="C17:P17"/>
  </mergeCells>
  <hyperlinks>
    <hyperlink ref="C27:H27" location="MŠ!A1" display="Mateřská škola"/>
    <hyperlink ref="J27:O27" location="ZŠ!A1" display="Základní škola"/>
    <hyperlink ref="C29:H29" location="ŠD!A1" display="Školní družina"/>
    <hyperlink ref="J29:O29" location="ŠK!A1" display="Školní klub"/>
    <hyperlink ref="C31:H31" location="SVČ!A1" display="Středisko volného času"/>
    <hyperlink ref="J31:O31" location="ZUŠ!A1" display="Základní umělecká škola"/>
  </hyperlinks>
  <pageMargins left="0.70866141732283472" right="0.70866141732283472" top="0.78740157480314965" bottom="0.78740157480314965" header="0.31496062992125984" footer="0.31496062992125984"/>
  <pageSetup paperSize="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B7"/>
  <sheetViews>
    <sheetView workbookViewId="0">
      <selection activeCell="B5" sqref="B5"/>
    </sheetView>
  </sheetViews>
  <sheetFormatPr defaultColWidth="9.1796875" defaultRowHeight="16" x14ac:dyDescent="0.35"/>
  <cols>
    <col min="1" max="1" width="9.1796875" style="160"/>
    <col min="2" max="2" width="109.54296875" style="160" customWidth="1"/>
    <col min="3" max="16384" width="9.1796875" style="160"/>
  </cols>
  <sheetData>
    <row r="1" spans="1:2" ht="21" x14ac:dyDescent="0.35">
      <c r="B1" s="161" t="s">
        <v>398</v>
      </c>
    </row>
    <row r="2" spans="1:2" ht="21" x14ac:dyDescent="0.35">
      <c r="B2" s="162"/>
    </row>
    <row r="3" spans="1:2" ht="62.25" customHeight="1" x14ac:dyDescent="0.35">
      <c r="A3" s="160" t="s">
        <v>401</v>
      </c>
      <c r="B3" s="160" t="s">
        <v>402</v>
      </c>
    </row>
    <row r="4" spans="1:2" ht="30" customHeight="1" x14ac:dyDescent="0.35">
      <c r="A4" s="160" t="s">
        <v>403</v>
      </c>
      <c r="B4" s="160" t="s">
        <v>399</v>
      </c>
    </row>
    <row r="5" spans="1:2" ht="30" customHeight="1" x14ac:dyDescent="0.35">
      <c r="A5" s="160" t="s">
        <v>8</v>
      </c>
      <c r="B5" s="160" t="s">
        <v>485</v>
      </c>
    </row>
    <row r="6" spans="1:2" ht="30" customHeight="1" x14ac:dyDescent="0.35">
      <c r="A6" s="160" t="s">
        <v>404</v>
      </c>
      <c r="B6" s="160" t="s">
        <v>400</v>
      </c>
    </row>
    <row r="7" spans="1:2" ht="48" customHeight="1" x14ac:dyDescent="0.35">
      <c r="A7" s="160" t="s">
        <v>26</v>
      </c>
      <c r="B7" s="160" t="s">
        <v>405</v>
      </c>
    </row>
  </sheetData>
  <sheetProtection algorithmName="SHA-512" hashValue="AB/KWVaxK5gl4AkkqjwyHL1msJC5o/KAYQ+XRpGvM/pyelcQQzXPHl3hNh5jolSP3Eqkpi7DrOhT61f0jJ/t5A==" saltValue="pO2jXTYAy0J/d6qw0udIu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K303"/>
  <sheetViews>
    <sheetView workbookViewId="0">
      <selection activeCell="K12" sqref="K12"/>
    </sheetView>
  </sheetViews>
  <sheetFormatPr defaultColWidth="9.1796875" defaultRowHeight="14.5" x14ac:dyDescent="0.35"/>
  <cols>
    <col min="1" max="1" width="28.453125" style="152" customWidth="1"/>
    <col min="2" max="2" width="18.81640625" style="152" customWidth="1"/>
    <col min="3" max="3" width="16.26953125" style="152" customWidth="1"/>
    <col min="4" max="4" width="15.81640625" style="152" customWidth="1"/>
    <col min="5" max="5" width="15.26953125" style="152" customWidth="1"/>
    <col min="6" max="6" width="20.26953125" style="152" customWidth="1"/>
    <col min="7" max="7" width="18.453125" style="152" customWidth="1"/>
    <col min="8" max="8" width="18.54296875" style="152" hidden="1" customWidth="1"/>
    <col min="9" max="9" width="0" style="152" hidden="1" customWidth="1"/>
    <col min="10" max="10" width="18.54296875" style="152" hidden="1" customWidth="1"/>
    <col min="11" max="16384" width="9.1796875" style="152"/>
  </cols>
  <sheetData>
    <row r="1" spans="1:11" ht="40.5" customHeight="1" x14ac:dyDescent="0.35">
      <c r="A1" s="580" t="s">
        <v>479</v>
      </c>
      <c r="B1" s="580"/>
      <c r="C1" s="580"/>
      <c r="D1" s="580"/>
      <c r="E1" s="580"/>
      <c r="F1" s="580"/>
      <c r="G1" s="580"/>
    </row>
    <row r="2" spans="1:11" ht="101.5" x14ac:dyDescent="0.35">
      <c r="A2" s="138" t="s">
        <v>406</v>
      </c>
      <c r="B2" s="138" t="s">
        <v>407</v>
      </c>
      <c r="C2" s="139" t="s">
        <v>480</v>
      </c>
      <c r="D2" s="138" t="s">
        <v>481</v>
      </c>
      <c r="E2" s="138" t="s">
        <v>408</v>
      </c>
      <c r="F2" s="139" t="s">
        <v>482</v>
      </c>
      <c r="G2" s="138" t="s">
        <v>483</v>
      </c>
      <c r="H2" s="151" t="s">
        <v>409</v>
      </c>
      <c r="I2" s="151" t="s">
        <v>410</v>
      </c>
      <c r="J2" s="151" t="s">
        <v>411</v>
      </c>
    </row>
    <row r="3" spans="1:11" x14ac:dyDescent="0.35">
      <c r="A3" s="156"/>
      <c r="B3" s="157"/>
      <c r="C3" s="157"/>
      <c r="D3" s="157"/>
      <c r="E3" s="157"/>
      <c r="F3" s="158" t="str">
        <f>IF(A3="","",IF(D3/J3*E3&gt;0.9,1,IF(D3/J3*E3&gt;0.8,0.9,IF(D3/J3*E3&gt;0.7,0.8,IF(D3/J3*E3&gt;0.6,0.7,IF(D3/J3*E3&gt;0.5,0.6,IF(D3/J3*E3&gt;0.4,0.5,IF(D3/J3*E3&gt;0.3,0.4,IF(D3/J3*E3&gt;0.2,0.3,IF(D3/J3*E3&gt;0.1,0.2,IF(D3/J3*E3&gt;0,0.1,0)))))))))))</f>
        <v/>
      </c>
      <c r="G3" s="158" t="str">
        <f>IF(B3="","",IF(OR(B3="2.I/3",B3="2.II/3"),I3,H3))</f>
        <v/>
      </c>
      <c r="H3" s="159" t="str">
        <f>IF(A3="","",(E3-F3)*10)</f>
        <v/>
      </c>
      <c r="I3" s="159" t="str">
        <f>IF(A3="","",IF(E3=1,IF(F3&gt;0.9,0,IF(F3&gt;0.8,0.2,IF(F3&gt;0.7,0.4,IF(F3&gt;0.6,0.6,IF(F3&gt;0.5,0.8,IF(F3&gt;0.4,1,IF(F3&gt;0.3,1.2,IF(F3&gt;0.2,1.4,IF(F3&gt;0.1,1.6,IF(F3&gt;0,1.8,2)))))))))),IF(E3=0.5,IF(F3&gt;0.4,0,IF(F3&gt;0.3,0.2,IF(F3&gt;0.2,0.4,IF(F3&gt;0.1,0.6,IF(F3&gt;0,0.8,1))))),"NR")))</f>
        <v/>
      </c>
      <c r="J3" s="159" t="str">
        <f>IF(A3="","",VLOOKUP(C3,'SKRÝT!!  Pomocné'!$D$1:$E$38,2,FALSE))</f>
        <v/>
      </c>
      <c r="K3" s="155"/>
    </row>
    <row r="4" spans="1:11" x14ac:dyDescent="0.35">
      <c r="A4" s="156"/>
      <c r="B4" s="156"/>
      <c r="C4" s="156"/>
      <c r="D4" s="156"/>
      <c r="E4" s="156"/>
      <c r="F4" s="153" t="str">
        <f>IF(A4="","",IF(D4/J4*E4&gt;0.9,1,IF(D4/J4*E4&gt;0.8,0.9,IF(D4/J4*E4&gt;0.7,0.8,IF(D4/J4*E4&gt;0.6,0.7,IF(D4/J4*E4&gt;0.5,0.6,IF(D4/J4*E4&gt;0.4,0.5,IF(D4/J4*E4&gt;0.3,0.4,IF(D4/J4*E4&gt;0.2,0.3,IF(D4/J4*E4&gt;0.1,0.2,IF(D4/J4*E4&gt;0,0.1,0)))))))))))</f>
        <v/>
      </c>
      <c r="G4" s="153" t="str">
        <f t="shared" ref="G4:G67" si="0">IF(B4="","",IF(OR(B4="2.I/3",B4="2.II/3"),I4,H4))</f>
        <v/>
      </c>
      <c r="H4" s="154" t="str">
        <f t="shared" ref="H4:H67" si="1">IF(A4="","",(E4-F4)*10)</f>
        <v/>
      </c>
      <c r="I4" s="159" t="str">
        <f t="shared" ref="I4:I67" si="2">IF(A4="","",IF(E4=1,IF(F4&gt;0.9,0,IF(F4&gt;0.8,0.2,IF(F4&gt;0.7,0.4,IF(F4&gt;0.6,0.6,IF(F4&gt;0.5,0.8,IF(F4&gt;0.4,1,IF(F4&gt;0.3,1.2,IF(F4&gt;0.2,1.4,IF(F4&gt;0.1,1.6,IF(F4&gt;0,1.8,2)))))))))),IF(E4=0.5,IF(F4&gt;0.4,0,IF(F4&gt;0.3,0.2,IF(F4&gt;0.2,0.4,IF(F4&gt;0.1,0.6,IF(F4&gt;0,0.8,1))))),"NR")))</f>
        <v/>
      </c>
      <c r="J4" s="154" t="str">
        <f>IF(A4="","",VLOOKUP(C4,'SKRÝT!!  Pomocné'!$D$1:$E$38,2,FALSE))</f>
        <v/>
      </c>
    </row>
    <row r="5" spans="1:11" x14ac:dyDescent="0.35">
      <c r="A5" s="156"/>
      <c r="B5" s="156"/>
      <c r="C5" s="156"/>
      <c r="D5" s="156"/>
      <c r="E5" s="156"/>
      <c r="F5" s="153" t="str">
        <f t="shared" ref="F5:F67" si="3">IF(A5="","",IF(D5/J5*E5&gt;0.9,1,IF(D5/J5*E5&gt;0.8,0.9,IF(D5/J5*E5&gt;0.7,0.8,IF(D5/J5*E5&gt;0.6,0.7,IF(D5/J5*E5&gt;0.5,0.6,IF(D5/J5*E5&gt;0.4,0.5,IF(D5/J5*E5&gt;0.3,0.4,IF(D5/J5*E5&gt;0.2,0.3,IF(D5/J5*E5&gt;0.1,0.2,IF(D5/J5*E5&gt;0,0.1,0)))))))))))</f>
        <v/>
      </c>
      <c r="G5" s="153" t="str">
        <f t="shared" si="0"/>
        <v/>
      </c>
      <c r="H5" s="154" t="str">
        <f t="shared" si="1"/>
        <v/>
      </c>
      <c r="I5" s="159" t="str">
        <f t="shared" si="2"/>
        <v/>
      </c>
      <c r="J5" s="154" t="str">
        <f>IF(A5="","",VLOOKUP(C5,'SKRÝT!!  Pomocné'!$D$1:$E$38,2,FALSE))</f>
        <v/>
      </c>
    </row>
    <row r="6" spans="1:11" x14ac:dyDescent="0.35">
      <c r="A6" s="156"/>
      <c r="B6" s="156"/>
      <c r="C6" s="156"/>
      <c r="D6" s="156"/>
      <c r="E6" s="156"/>
      <c r="F6" s="153" t="str">
        <f t="shared" si="3"/>
        <v/>
      </c>
      <c r="G6" s="153" t="str">
        <f t="shared" si="0"/>
        <v/>
      </c>
      <c r="H6" s="154" t="str">
        <f t="shared" si="1"/>
        <v/>
      </c>
      <c r="I6" s="159" t="str">
        <f t="shared" si="2"/>
        <v/>
      </c>
      <c r="J6" s="154" t="str">
        <f>IF(A6="","",VLOOKUP(C6,'SKRÝT!!  Pomocné'!$D$1:$E$38,2,FALSE))</f>
        <v/>
      </c>
    </row>
    <row r="7" spans="1:11" x14ac:dyDescent="0.35">
      <c r="A7" s="156"/>
      <c r="B7" s="156"/>
      <c r="C7" s="156"/>
      <c r="D7" s="156"/>
      <c r="E7" s="156"/>
      <c r="F7" s="153" t="str">
        <f t="shared" si="3"/>
        <v/>
      </c>
      <c r="G7" s="153" t="str">
        <f t="shared" si="0"/>
        <v/>
      </c>
      <c r="H7" s="154" t="str">
        <f t="shared" si="1"/>
        <v/>
      </c>
      <c r="I7" s="159" t="str">
        <f t="shared" si="2"/>
        <v/>
      </c>
      <c r="J7" s="154" t="str">
        <f>IF(A7="","",VLOOKUP(C7,'SKRÝT!!  Pomocné'!$D$1:$E$38,2,FALSE))</f>
        <v/>
      </c>
    </row>
    <row r="8" spans="1:11" x14ac:dyDescent="0.35">
      <c r="A8" s="156"/>
      <c r="B8" s="156"/>
      <c r="C8" s="156"/>
      <c r="D8" s="156"/>
      <c r="E8" s="156"/>
      <c r="F8" s="153" t="str">
        <f t="shared" si="3"/>
        <v/>
      </c>
      <c r="G8" s="153" t="str">
        <f t="shared" si="0"/>
        <v/>
      </c>
      <c r="H8" s="154" t="str">
        <f t="shared" si="1"/>
        <v/>
      </c>
      <c r="I8" s="159" t="str">
        <f t="shared" si="2"/>
        <v/>
      </c>
      <c r="J8" s="154" t="str">
        <f>IF(A8="","",VLOOKUP(C8,'SKRÝT!!  Pomocné'!$D$1:$E$38,2,FALSE))</f>
        <v/>
      </c>
    </row>
    <row r="9" spans="1:11" x14ac:dyDescent="0.35">
      <c r="A9" s="156"/>
      <c r="B9" s="156"/>
      <c r="C9" s="156"/>
      <c r="D9" s="156"/>
      <c r="E9" s="156"/>
      <c r="F9" s="153" t="str">
        <f t="shared" si="3"/>
        <v/>
      </c>
      <c r="G9" s="153" t="str">
        <f t="shared" si="0"/>
        <v/>
      </c>
      <c r="H9" s="154" t="str">
        <f t="shared" si="1"/>
        <v/>
      </c>
      <c r="I9" s="159" t="str">
        <f t="shared" si="2"/>
        <v/>
      </c>
      <c r="J9" s="154" t="str">
        <f>IF(A9="","",VLOOKUP(C9,'SKRÝT!!  Pomocné'!$D$1:$E$38,2,FALSE))</f>
        <v/>
      </c>
    </row>
    <row r="10" spans="1:11" x14ac:dyDescent="0.35">
      <c r="A10" s="156"/>
      <c r="B10" s="156"/>
      <c r="C10" s="156"/>
      <c r="D10" s="156"/>
      <c r="E10" s="156"/>
      <c r="F10" s="153" t="str">
        <f t="shared" si="3"/>
        <v/>
      </c>
      <c r="G10" s="153" t="str">
        <f t="shared" si="0"/>
        <v/>
      </c>
      <c r="H10" s="154" t="str">
        <f t="shared" si="1"/>
        <v/>
      </c>
      <c r="I10" s="159" t="str">
        <f t="shared" si="2"/>
        <v/>
      </c>
      <c r="J10" s="154" t="str">
        <f>IF(A10="","",VLOOKUP(C10,'SKRÝT!!  Pomocné'!$D$1:$E$38,2,FALSE))</f>
        <v/>
      </c>
    </row>
    <row r="11" spans="1:11" x14ac:dyDescent="0.35">
      <c r="A11" s="156"/>
      <c r="B11" s="156"/>
      <c r="C11" s="156"/>
      <c r="D11" s="156"/>
      <c r="E11" s="156"/>
      <c r="F11" s="153" t="str">
        <f t="shared" si="3"/>
        <v/>
      </c>
      <c r="G11" s="153" t="str">
        <f t="shared" si="0"/>
        <v/>
      </c>
      <c r="H11" s="154" t="str">
        <f t="shared" si="1"/>
        <v/>
      </c>
      <c r="I11" s="159" t="str">
        <f t="shared" si="2"/>
        <v/>
      </c>
      <c r="J11" s="154" t="str">
        <f>IF(A11="","",VLOOKUP(C11,'SKRÝT!!  Pomocné'!$D$1:$E$38,2,FALSE))</f>
        <v/>
      </c>
    </row>
    <row r="12" spans="1:11" x14ac:dyDescent="0.35">
      <c r="A12" s="156"/>
      <c r="B12" s="156"/>
      <c r="C12" s="156"/>
      <c r="D12" s="156"/>
      <c r="E12" s="156"/>
      <c r="F12" s="153" t="str">
        <f t="shared" si="3"/>
        <v/>
      </c>
      <c r="G12" s="153" t="str">
        <f t="shared" si="0"/>
        <v/>
      </c>
      <c r="H12" s="154" t="str">
        <f t="shared" si="1"/>
        <v/>
      </c>
      <c r="I12" s="159" t="str">
        <f t="shared" si="2"/>
        <v/>
      </c>
      <c r="J12" s="154" t="str">
        <f>IF(A12="","",VLOOKUP(C12,'SKRÝT!!  Pomocné'!$D$1:$E$38,2,FALSE))</f>
        <v/>
      </c>
    </row>
    <row r="13" spans="1:11" x14ac:dyDescent="0.35">
      <c r="A13" s="156"/>
      <c r="B13" s="156"/>
      <c r="C13" s="156"/>
      <c r="D13" s="156"/>
      <c r="E13" s="156"/>
      <c r="F13" s="153" t="str">
        <f t="shared" si="3"/>
        <v/>
      </c>
      <c r="G13" s="153" t="str">
        <f t="shared" si="0"/>
        <v/>
      </c>
      <c r="H13" s="154" t="str">
        <f t="shared" si="1"/>
        <v/>
      </c>
      <c r="I13" s="159" t="str">
        <f t="shared" si="2"/>
        <v/>
      </c>
      <c r="J13" s="154" t="str">
        <f>IF(A13="","",VLOOKUP(C13,'SKRÝT!!  Pomocné'!$D$1:$E$38,2,FALSE))</f>
        <v/>
      </c>
    </row>
    <row r="14" spans="1:11" x14ac:dyDescent="0.35">
      <c r="A14" s="156"/>
      <c r="B14" s="156"/>
      <c r="C14" s="156"/>
      <c r="D14" s="156"/>
      <c r="E14" s="156"/>
      <c r="F14" s="153" t="str">
        <f t="shared" si="3"/>
        <v/>
      </c>
      <c r="G14" s="153" t="str">
        <f t="shared" si="0"/>
        <v/>
      </c>
      <c r="H14" s="154" t="str">
        <f t="shared" si="1"/>
        <v/>
      </c>
      <c r="I14" s="159" t="str">
        <f t="shared" si="2"/>
        <v/>
      </c>
      <c r="J14" s="154" t="str">
        <f>IF(A14="","",VLOOKUP(C14,'SKRÝT!!  Pomocné'!$D$1:$E$38,2,FALSE))</f>
        <v/>
      </c>
    </row>
    <row r="15" spans="1:11" x14ac:dyDescent="0.35">
      <c r="A15" s="156"/>
      <c r="B15" s="156"/>
      <c r="C15" s="156"/>
      <c r="D15" s="156"/>
      <c r="E15" s="156"/>
      <c r="F15" s="153" t="str">
        <f t="shared" si="3"/>
        <v/>
      </c>
      <c r="G15" s="153" t="str">
        <f t="shared" si="0"/>
        <v/>
      </c>
      <c r="H15" s="154" t="str">
        <f t="shared" si="1"/>
        <v/>
      </c>
      <c r="I15" s="159" t="str">
        <f t="shared" si="2"/>
        <v/>
      </c>
      <c r="J15" s="154" t="str">
        <f>IF(A15="","",VLOOKUP(C15,'SKRÝT!!  Pomocné'!$D$1:$E$38,2,FALSE))</f>
        <v/>
      </c>
    </row>
    <row r="16" spans="1:11" x14ac:dyDescent="0.35">
      <c r="A16" s="156"/>
      <c r="B16" s="156"/>
      <c r="C16" s="156"/>
      <c r="D16" s="156"/>
      <c r="E16" s="156"/>
      <c r="F16" s="153" t="str">
        <f t="shared" si="3"/>
        <v/>
      </c>
      <c r="G16" s="153" t="str">
        <f t="shared" si="0"/>
        <v/>
      </c>
      <c r="H16" s="154" t="str">
        <f t="shared" si="1"/>
        <v/>
      </c>
      <c r="I16" s="159" t="str">
        <f t="shared" si="2"/>
        <v/>
      </c>
      <c r="J16" s="154" t="str">
        <f>IF(A16="","",VLOOKUP(C16,'SKRÝT!!  Pomocné'!$D$1:$E$38,2,FALSE))</f>
        <v/>
      </c>
    </row>
    <row r="17" spans="1:10" x14ac:dyDescent="0.35">
      <c r="A17" s="156"/>
      <c r="B17" s="156"/>
      <c r="C17" s="156"/>
      <c r="D17" s="156"/>
      <c r="E17" s="156"/>
      <c r="F17" s="153" t="str">
        <f t="shared" si="3"/>
        <v/>
      </c>
      <c r="G17" s="153" t="str">
        <f t="shared" si="0"/>
        <v/>
      </c>
      <c r="H17" s="154" t="str">
        <f t="shared" si="1"/>
        <v/>
      </c>
      <c r="I17" s="159" t="str">
        <f t="shared" si="2"/>
        <v/>
      </c>
      <c r="J17" s="154" t="str">
        <f>IF(A17="","",VLOOKUP(C17,'SKRÝT!!  Pomocné'!$D$1:$E$38,2,FALSE))</f>
        <v/>
      </c>
    </row>
    <row r="18" spans="1:10" x14ac:dyDescent="0.35">
      <c r="A18" s="156"/>
      <c r="B18" s="156"/>
      <c r="C18" s="156"/>
      <c r="D18" s="156"/>
      <c r="E18" s="156"/>
      <c r="F18" s="153" t="str">
        <f t="shared" si="3"/>
        <v/>
      </c>
      <c r="G18" s="153" t="str">
        <f t="shared" si="0"/>
        <v/>
      </c>
      <c r="H18" s="154" t="str">
        <f t="shared" si="1"/>
        <v/>
      </c>
      <c r="I18" s="159" t="str">
        <f t="shared" si="2"/>
        <v/>
      </c>
      <c r="J18" s="154" t="str">
        <f>IF(A18="","",VLOOKUP(C18,'SKRÝT!!  Pomocné'!$D$1:$E$38,2,FALSE))</f>
        <v/>
      </c>
    </row>
    <row r="19" spans="1:10" x14ac:dyDescent="0.35">
      <c r="A19" s="156"/>
      <c r="B19" s="156"/>
      <c r="C19" s="156"/>
      <c r="D19" s="156"/>
      <c r="E19" s="156"/>
      <c r="F19" s="153" t="str">
        <f t="shared" si="3"/>
        <v/>
      </c>
      <c r="G19" s="153" t="str">
        <f t="shared" si="0"/>
        <v/>
      </c>
      <c r="H19" s="154" t="str">
        <f t="shared" si="1"/>
        <v/>
      </c>
      <c r="I19" s="159" t="str">
        <f t="shared" si="2"/>
        <v/>
      </c>
      <c r="J19" s="154" t="str">
        <f>IF(A19="","",VLOOKUP(C19,'SKRÝT!!  Pomocné'!$D$1:$E$38,2,FALSE))</f>
        <v/>
      </c>
    </row>
    <row r="20" spans="1:10" x14ac:dyDescent="0.35">
      <c r="A20" s="156"/>
      <c r="B20" s="156"/>
      <c r="C20" s="156"/>
      <c r="D20" s="156"/>
      <c r="E20" s="156"/>
      <c r="F20" s="153" t="str">
        <f t="shared" si="3"/>
        <v/>
      </c>
      <c r="G20" s="153" t="str">
        <f t="shared" si="0"/>
        <v/>
      </c>
      <c r="H20" s="154" t="str">
        <f t="shared" si="1"/>
        <v/>
      </c>
      <c r="I20" s="159" t="str">
        <f t="shared" si="2"/>
        <v/>
      </c>
      <c r="J20" s="154" t="str">
        <f>IF(A20="","",VLOOKUP(C20,'SKRÝT!!  Pomocné'!$D$1:$E$38,2,FALSE))</f>
        <v/>
      </c>
    </row>
    <row r="21" spans="1:10" x14ac:dyDescent="0.35">
      <c r="A21" s="156"/>
      <c r="B21" s="156"/>
      <c r="C21" s="156"/>
      <c r="D21" s="156"/>
      <c r="E21" s="156"/>
      <c r="F21" s="153" t="str">
        <f t="shared" si="3"/>
        <v/>
      </c>
      <c r="G21" s="153" t="str">
        <f t="shared" si="0"/>
        <v/>
      </c>
      <c r="H21" s="154" t="str">
        <f t="shared" si="1"/>
        <v/>
      </c>
      <c r="I21" s="159" t="str">
        <f t="shared" si="2"/>
        <v/>
      </c>
      <c r="J21" s="154" t="str">
        <f>IF(A21="","",VLOOKUP(C21,'SKRÝT!!  Pomocné'!$D$1:$E$38,2,FALSE))</f>
        <v/>
      </c>
    </row>
    <row r="22" spans="1:10" x14ac:dyDescent="0.35">
      <c r="A22" s="156"/>
      <c r="B22" s="156"/>
      <c r="C22" s="156"/>
      <c r="D22" s="156"/>
      <c r="E22" s="156"/>
      <c r="F22" s="153" t="str">
        <f t="shared" si="3"/>
        <v/>
      </c>
      <c r="G22" s="153" t="str">
        <f t="shared" si="0"/>
        <v/>
      </c>
      <c r="H22" s="154" t="str">
        <f t="shared" si="1"/>
        <v/>
      </c>
      <c r="I22" s="159" t="str">
        <f t="shared" si="2"/>
        <v/>
      </c>
      <c r="J22" s="154" t="str">
        <f>IF(A22="","",VLOOKUP(C22,'SKRÝT!!  Pomocné'!$D$1:$E$38,2,FALSE))</f>
        <v/>
      </c>
    </row>
    <row r="23" spans="1:10" x14ac:dyDescent="0.35">
      <c r="A23" s="156"/>
      <c r="B23" s="156"/>
      <c r="C23" s="156"/>
      <c r="D23" s="156"/>
      <c r="E23" s="156"/>
      <c r="F23" s="153" t="str">
        <f t="shared" si="3"/>
        <v/>
      </c>
      <c r="G23" s="153" t="str">
        <f t="shared" si="0"/>
        <v/>
      </c>
      <c r="H23" s="154" t="str">
        <f t="shared" si="1"/>
        <v/>
      </c>
      <c r="I23" s="159" t="str">
        <f t="shared" si="2"/>
        <v/>
      </c>
      <c r="J23" s="154" t="str">
        <f>IF(A23="","",VLOOKUP(C23,'SKRÝT!!  Pomocné'!$D$1:$E$38,2,FALSE))</f>
        <v/>
      </c>
    </row>
    <row r="24" spans="1:10" x14ac:dyDescent="0.35">
      <c r="A24" s="156"/>
      <c r="B24" s="156"/>
      <c r="C24" s="156"/>
      <c r="D24" s="156"/>
      <c r="E24" s="156"/>
      <c r="F24" s="153" t="str">
        <f t="shared" si="3"/>
        <v/>
      </c>
      <c r="G24" s="153" t="str">
        <f t="shared" si="0"/>
        <v/>
      </c>
      <c r="H24" s="154" t="str">
        <f t="shared" si="1"/>
        <v/>
      </c>
      <c r="I24" s="159" t="str">
        <f t="shared" si="2"/>
        <v/>
      </c>
      <c r="J24" s="154" t="str">
        <f>IF(A24="","",VLOOKUP(C24,'SKRÝT!!  Pomocné'!$D$1:$E$38,2,FALSE))</f>
        <v/>
      </c>
    </row>
    <row r="25" spans="1:10" x14ac:dyDescent="0.35">
      <c r="A25" s="156"/>
      <c r="B25" s="156"/>
      <c r="C25" s="156"/>
      <c r="D25" s="156"/>
      <c r="E25" s="156"/>
      <c r="F25" s="153" t="str">
        <f t="shared" si="3"/>
        <v/>
      </c>
      <c r="G25" s="153" t="str">
        <f t="shared" si="0"/>
        <v/>
      </c>
      <c r="H25" s="154" t="str">
        <f t="shared" si="1"/>
        <v/>
      </c>
      <c r="I25" s="159" t="str">
        <f t="shared" si="2"/>
        <v/>
      </c>
      <c r="J25" s="154" t="str">
        <f>IF(A25="","",VLOOKUP(C25,'SKRÝT!!  Pomocné'!$D$1:$E$38,2,FALSE))</f>
        <v/>
      </c>
    </row>
    <row r="26" spans="1:10" x14ac:dyDescent="0.35">
      <c r="A26" s="156"/>
      <c r="B26" s="156"/>
      <c r="C26" s="156"/>
      <c r="D26" s="156"/>
      <c r="E26" s="156"/>
      <c r="F26" s="153" t="str">
        <f t="shared" si="3"/>
        <v/>
      </c>
      <c r="G26" s="153" t="str">
        <f t="shared" si="0"/>
        <v/>
      </c>
      <c r="H26" s="154" t="str">
        <f t="shared" si="1"/>
        <v/>
      </c>
      <c r="I26" s="159" t="str">
        <f t="shared" si="2"/>
        <v/>
      </c>
      <c r="J26" s="154" t="str">
        <f>IF(A26="","",VLOOKUP(C26,'SKRÝT!!  Pomocné'!$D$1:$E$38,2,FALSE))</f>
        <v/>
      </c>
    </row>
    <row r="27" spans="1:10" x14ac:dyDescent="0.35">
      <c r="A27" s="156"/>
      <c r="B27" s="156"/>
      <c r="C27" s="156"/>
      <c r="D27" s="156"/>
      <c r="E27" s="156"/>
      <c r="F27" s="153" t="str">
        <f t="shared" si="3"/>
        <v/>
      </c>
      <c r="G27" s="153" t="str">
        <f t="shared" si="0"/>
        <v/>
      </c>
      <c r="H27" s="154" t="str">
        <f t="shared" si="1"/>
        <v/>
      </c>
      <c r="I27" s="159" t="str">
        <f t="shared" si="2"/>
        <v/>
      </c>
      <c r="J27" s="154" t="str">
        <f>IF(A27="","",VLOOKUP(C27,'SKRÝT!!  Pomocné'!$D$1:$E$38,2,FALSE))</f>
        <v/>
      </c>
    </row>
    <row r="28" spans="1:10" x14ac:dyDescent="0.35">
      <c r="A28" s="156"/>
      <c r="B28" s="156"/>
      <c r="C28" s="156"/>
      <c r="D28" s="156"/>
      <c r="E28" s="156"/>
      <c r="F28" s="153" t="str">
        <f t="shared" si="3"/>
        <v/>
      </c>
      <c r="G28" s="153" t="str">
        <f t="shared" si="0"/>
        <v/>
      </c>
      <c r="H28" s="154" t="str">
        <f t="shared" si="1"/>
        <v/>
      </c>
      <c r="I28" s="159" t="str">
        <f t="shared" si="2"/>
        <v/>
      </c>
      <c r="J28" s="154" t="str">
        <f>IF(A28="","",VLOOKUP(C28,'SKRÝT!!  Pomocné'!$D$1:$E$38,2,FALSE))</f>
        <v/>
      </c>
    </row>
    <row r="29" spans="1:10" x14ac:dyDescent="0.35">
      <c r="A29" s="156"/>
      <c r="B29" s="156"/>
      <c r="C29" s="156"/>
      <c r="D29" s="156"/>
      <c r="E29" s="156"/>
      <c r="F29" s="153" t="str">
        <f t="shared" si="3"/>
        <v/>
      </c>
      <c r="G29" s="153" t="str">
        <f t="shared" si="0"/>
        <v/>
      </c>
      <c r="H29" s="154" t="str">
        <f t="shared" si="1"/>
        <v/>
      </c>
      <c r="I29" s="159" t="str">
        <f t="shared" si="2"/>
        <v/>
      </c>
      <c r="J29" s="154" t="str">
        <f>IF(A29="","",VLOOKUP(C29,'SKRÝT!!  Pomocné'!$D$1:$E$38,2,FALSE))</f>
        <v/>
      </c>
    </row>
    <row r="30" spans="1:10" x14ac:dyDescent="0.35">
      <c r="A30" s="156"/>
      <c r="B30" s="156"/>
      <c r="C30" s="156"/>
      <c r="D30" s="156"/>
      <c r="E30" s="156"/>
      <c r="F30" s="153" t="str">
        <f t="shared" si="3"/>
        <v/>
      </c>
      <c r="G30" s="153" t="str">
        <f t="shared" si="0"/>
        <v/>
      </c>
      <c r="H30" s="154" t="str">
        <f t="shared" si="1"/>
        <v/>
      </c>
      <c r="I30" s="159" t="str">
        <f t="shared" si="2"/>
        <v/>
      </c>
      <c r="J30" s="154" t="str">
        <f>IF(A30="","",VLOOKUP(C30,'SKRÝT!!  Pomocné'!$D$1:$E$38,2,FALSE))</f>
        <v/>
      </c>
    </row>
    <row r="31" spans="1:10" x14ac:dyDescent="0.35">
      <c r="A31" s="156"/>
      <c r="B31" s="156"/>
      <c r="C31" s="156"/>
      <c r="D31" s="156"/>
      <c r="E31" s="156"/>
      <c r="F31" s="153" t="str">
        <f t="shared" si="3"/>
        <v/>
      </c>
      <c r="G31" s="153" t="str">
        <f t="shared" si="0"/>
        <v/>
      </c>
      <c r="H31" s="154" t="str">
        <f t="shared" si="1"/>
        <v/>
      </c>
      <c r="I31" s="159" t="str">
        <f t="shared" si="2"/>
        <v/>
      </c>
      <c r="J31" s="154" t="str">
        <f>IF(A31="","",VLOOKUP(C31,'SKRÝT!!  Pomocné'!$D$1:$E$38,2,FALSE))</f>
        <v/>
      </c>
    </row>
    <row r="32" spans="1:10" x14ac:dyDescent="0.35">
      <c r="A32" s="156"/>
      <c r="B32" s="156"/>
      <c r="C32" s="156"/>
      <c r="D32" s="156"/>
      <c r="E32" s="156"/>
      <c r="F32" s="153" t="str">
        <f t="shared" si="3"/>
        <v/>
      </c>
      <c r="G32" s="153" t="str">
        <f t="shared" si="0"/>
        <v/>
      </c>
      <c r="H32" s="154" t="str">
        <f t="shared" si="1"/>
        <v/>
      </c>
      <c r="I32" s="159" t="str">
        <f t="shared" si="2"/>
        <v/>
      </c>
      <c r="J32" s="154" t="str">
        <f>IF(A32="","",VLOOKUP(C32,'SKRÝT!!  Pomocné'!$D$1:$E$38,2,FALSE))</f>
        <v/>
      </c>
    </row>
    <row r="33" spans="1:10" x14ac:dyDescent="0.35">
      <c r="A33" s="156"/>
      <c r="B33" s="156"/>
      <c r="C33" s="156"/>
      <c r="D33" s="156"/>
      <c r="E33" s="156"/>
      <c r="F33" s="153" t="str">
        <f t="shared" si="3"/>
        <v/>
      </c>
      <c r="G33" s="153" t="str">
        <f t="shared" si="0"/>
        <v/>
      </c>
      <c r="H33" s="154" t="str">
        <f t="shared" si="1"/>
        <v/>
      </c>
      <c r="I33" s="159" t="str">
        <f t="shared" si="2"/>
        <v/>
      </c>
      <c r="J33" s="154" t="str">
        <f>IF(A33="","",VLOOKUP(C33,'SKRÝT!!  Pomocné'!$D$1:$E$38,2,FALSE))</f>
        <v/>
      </c>
    </row>
    <row r="34" spans="1:10" x14ac:dyDescent="0.35">
      <c r="A34" s="156"/>
      <c r="B34" s="156"/>
      <c r="C34" s="156"/>
      <c r="D34" s="156"/>
      <c r="E34" s="156"/>
      <c r="F34" s="153" t="str">
        <f t="shared" si="3"/>
        <v/>
      </c>
      <c r="G34" s="153" t="str">
        <f t="shared" si="0"/>
        <v/>
      </c>
      <c r="H34" s="154" t="str">
        <f t="shared" si="1"/>
        <v/>
      </c>
      <c r="I34" s="159" t="str">
        <f t="shared" si="2"/>
        <v/>
      </c>
      <c r="J34" s="154" t="str">
        <f>IF(A34="","",VLOOKUP(C34,'SKRÝT!!  Pomocné'!$D$1:$E$38,2,FALSE))</f>
        <v/>
      </c>
    </row>
    <row r="35" spans="1:10" x14ac:dyDescent="0.35">
      <c r="A35" s="156"/>
      <c r="B35" s="156"/>
      <c r="C35" s="156"/>
      <c r="D35" s="156"/>
      <c r="E35" s="156"/>
      <c r="F35" s="153" t="str">
        <f t="shared" si="3"/>
        <v/>
      </c>
      <c r="G35" s="153" t="str">
        <f t="shared" si="0"/>
        <v/>
      </c>
      <c r="H35" s="154" t="str">
        <f t="shared" si="1"/>
        <v/>
      </c>
      <c r="I35" s="159" t="str">
        <f t="shared" si="2"/>
        <v/>
      </c>
      <c r="J35" s="154" t="str">
        <f>IF(A35="","",VLOOKUP(C35,'SKRÝT!!  Pomocné'!$D$1:$E$38,2,FALSE))</f>
        <v/>
      </c>
    </row>
    <row r="36" spans="1:10" x14ac:dyDescent="0.35">
      <c r="A36" s="156"/>
      <c r="B36" s="156"/>
      <c r="C36" s="156"/>
      <c r="D36" s="156"/>
      <c r="E36" s="156"/>
      <c r="F36" s="153" t="str">
        <f t="shared" si="3"/>
        <v/>
      </c>
      <c r="G36" s="153" t="str">
        <f t="shared" si="0"/>
        <v/>
      </c>
      <c r="H36" s="154" t="str">
        <f t="shared" si="1"/>
        <v/>
      </c>
      <c r="I36" s="159" t="str">
        <f t="shared" si="2"/>
        <v/>
      </c>
      <c r="J36" s="154" t="str">
        <f>IF(A36="","",VLOOKUP(C36,'SKRÝT!!  Pomocné'!$D$1:$E$38,2,FALSE))</f>
        <v/>
      </c>
    </row>
    <row r="37" spans="1:10" x14ac:dyDescent="0.35">
      <c r="A37" s="156"/>
      <c r="B37" s="156"/>
      <c r="C37" s="156"/>
      <c r="D37" s="156"/>
      <c r="E37" s="156"/>
      <c r="F37" s="153" t="str">
        <f t="shared" si="3"/>
        <v/>
      </c>
      <c r="G37" s="153" t="str">
        <f t="shared" si="0"/>
        <v/>
      </c>
      <c r="H37" s="154" t="str">
        <f t="shared" si="1"/>
        <v/>
      </c>
      <c r="I37" s="159" t="str">
        <f t="shared" si="2"/>
        <v/>
      </c>
      <c r="J37" s="154" t="str">
        <f>IF(A37="","",VLOOKUP(C37,'SKRÝT!!  Pomocné'!$D$1:$E$38,2,FALSE))</f>
        <v/>
      </c>
    </row>
    <row r="38" spans="1:10" x14ac:dyDescent="0.35">
      <c r="A38" s="156"/>
      <c r="B38" s="156"/>
      <c r="C38" s="156"/>
      <c r="D38" s="156"/>
      <c r="E38" s="156"/>
      <c r="F38" s="153" t="str">
        <f t="shared" si="3"/>
        <v/>
      </c>
      <c r="G38" s="153" t="str">
        <f t="shared" si="0"/>
        <v/>
      </c>
      <c r="H38" s="154" t="str">
        <f t="shared" si="1"/>
        <v/>
      </c>
      <c r="I38" s="159" t="str">
        <f t="shared" si="2"/>
        <v/>
      </c>
      <c r="J38" s="154" t="str">
        <f>IF(A38="","",VLOOKUP(C38,'SKRÝT!!  Pomocné'!$D$1:$E$38,2,FALSE))</f>
        <v/>
      </c>
    </row>
    <row r="39" spans="1:10" x14ac:dyDescent="0.35">
      <c r="A39" s="156"/>
      <c r="B39" s="156"/>
      <c r="C39" s="156"/>
      <c r="D39" s="156"/>
      <c r="E39" s="156"/>
      <c r="F39" s="153" t="str">
        <f t="shared" si="3"/>
        <v/>
      </c>
      <c r="G39" s="153" t="str">
        <f t="shared" si="0"/>
        <v/>
      </c>
      <c r="H39" s="154" t="str">
        <f t="shared" si="1"/>
        <v/>
      </c>
      <c r="I39" s="159" t="str">
        <f t="shared" si="2"/>
        <v/>
      </c>
      <c r="J39" s="154" t="str">
        <f>IF(A39="","",VLOOKUP(C39,'SKRÝT!!  Pomocné'!$D$1:$E$38,2,FALSE))</f>
        <v/>
      </c>
    </row>
    <row r="40" spans="1:10" x14ac:dyDescent="0.35">
      <c r="A40" s="156"/>
      <c r="B40" s="156"/>
      <c r="C40" s="156"/>
      <c r="D40" s="156"/>
      <c r="E40" s="156"/>
      <c r="F40" s="153" t="str">
        <f t="shared" si="3"/>
        <v/>
      </c>
      <c r="G40" s="153" t="str">
        <f t="shared" si="0"/>
        <v/>
      </c>
      <c r="H40" s="154" t="str">
        <f t="shared" si="1"/>
        <v/>
      </c>
      <c r="I40" s="159" t="str">
        <f t="shared" si="2"/>
        <v/>
      </c>
      <c r="J40" s="154" t="str">
        <f>IF(A40="","",VLOOKUP(C40,'SKRÝT!!  Pomocné'!$D$1:$E$38,2,FALSE))</f>
        <v/>
      </c>
    </row>
    <row r="41" spans="1:10" x14ac:dyDescent="0.35">
      <c r="A41" s="156"/>
      <c r="B41" s="156"/>
      <c r="C41" s="156"/>
      <c r="D41" s="156"/>
      <c r="E41" s="156"/>
      <c r="F41" s="153" t="str">
        <f t="shared" si="3"/>
        <v/>
      </c>
      <c r="G41" s="153" t="str">
        <f t="shared" si="0"/>
        <v/>
      </c>
      <c r="H41" s="154" t="str">
        <f t="shared" si="1"/>
        <v/>
      </c>
      <c r="I41" s="159" t="str">
        <f t="shared" si="2"/>
        <v/>
      </c>
      <c r="J41" s="154" t="str">
        <f>IF(A41="","",VLOOKUP(C41,'SKRÝT!!  Pomocné'!$D$1:$E$38,2,FALSE))</f>
        <v/>
      </c>
    </row>
    <row r="42" spans="1:10" x14ac:dyDescent="0.35">
      <c r="A42" s="156"/>
      <c r="B42" s="156"/>
      <c r="C42" s="156"/>
      <c r="D42" s="156"/>
      <c r="E42" s="156"/>
      <c r="F42" s="153" t="str">
        <f t="shared" si="3"/>
        <v/>
      </c>
      <c r="G42" s="153" t="str">
        <f t="shared" si="0"/>
        <v/>
      </c>
      <c r="H42" s="154" t="str">
        <f t="shared" si="1"/>
        <v/>
      </c>
      <c r="I42" s="159" t="str">
        <f t="shared" si="2"/>
        <v/>
      </c>
      <c r="J42" s="154" t="str">
        <f>IF(A42="","",VLOOKUP(C42,'SKRÝT!!  Pomocné'!$D$1:$E$38,2,FALSE))</f>
        <v/>
      </c>
    </row>
    <row r="43" spans="1:10" x14ac:dyDescent="0.35">
      <c r="A43" s="156"/>
      <c r="B43" s="156"/>
      <c r="C43" s="156"/>
      <c r="D43" s="156"/>
      <c r="E43" s="156"/>
      <c r="F43" s="153" t="str">
        <f t="shared" si="3"/>
        <v/>
      </c>
      <c r="G43" s="153" t="str">
        <f t="shared" si="0"/>
        <v/>
      </c>
      <c r="H43" s="154" t="str">
        <f t="shared" si="1"/>
        <v/>
      </c>
      <c r="I43" s="159" t="str">
        <f t="shared" si="2"/>
        <v/>
      </c>
      <c r="J43" s="154" t="str">
        <f>IF(A43="","",VLOOKUP(C43,'SKRÝT!!  Pomocné'!$D$1:$E$38,2,FALSE))</f>
        <v/>
      </c>
    </row>
    <row r="44" spans="1:10" x14ac:dyDescent="0.35">
      <c r="A44" s="156"/>
      <c r="B44" s="156"/>
      <c r="C44" s="156"/>
      <c r="D44" s="156"/>
      <c r="E44" s="156"/>
      <c r="F44" s="153" t="str">
        <f t="shared" si="3"/>
        <v/>
      </c>
      <c r="G44" s="153" t="str">
        <f t="shared" si="0"/>
        <v/>
      </c>
      <c r="H44" s="154" t="str">
        <f t="shared" si="1"/>
        <v/>
      </c>
      <c r="I44" s="159" t="str">
        <f t="shared" si="2"/>
        <v/>
      </c>
      <c r="J44" s="154" t="str">
        <f>IF(A44="","",VLOOKUP(C44,'SKRÝT!!  Pomocné'!$D$1:$E$38,2,FALSE))</f>
        <v/>
      </c>
    </row>
    <row r="45" spans="1:10" x14ac:dyDescent="0.35">
      <c r="A45" s="156"/>
      <c r="B45" s="156"/>
      <c r="C45" s="156"/>
      <c r="D45" s="156"/>
      <c r="E45" s="156"/>
      <c r="F45" s="153" t="str">
        <f t="shared" si="3"/>
        <v/>
      </c>
      <c r="G45" s="153" t="str">
        <f t="shared" si="0"/>
        <v/>
      </c>
      <c r="H45" s="154" t="str">
        <f t="shared" si="1"/>
        <v/>
      </c>
      <c r="I45" s="159" t="str">
        <f t="shared" si="2"/>
        <v/>
      </c>
      <c r="J45" s="154" t="str">
        <f>IF(A45="","",VLOOKUP(C45,'SKRÝT!!  Pomocné'!$D$1:$E$38,2,FALSE))</f>
        <v/>
      </c>
    </row>
    <row r="46" spans="1:10" x14ac:dyDescent="0.35">
      <c r="A46" s="156"/>
      <c r="B46" s="156"/>
      <c r="C46" s="156"/>
      <c r="D46" s="156"/>
      <c r="E46" s="156"/>
      <c r="F46" s="153" t="str">
        <f t="shared" si="3"/>
        <v/>
      </c>
      <c r="G46" s="153" t="str">
        <f t="shared" si="0"/>
        <v/>
      </c>
      <c r="H46" s="154" t="str">
        <f t="shared" si="1"/>
        <v/>
      </c>
      <c r="I46" s="159" t="str">
        <f t="shared" si="2"/>
        <v/>
      </c>
      <c r="J46" s="154" t="str">
        <f>IF(A46="","",VLOOKUP(C46,'SKRÝT!!  Pomocné'!$D$1:$E$38,2,FALSE))</f>
        <v/>
      </c>
    </row>
    <row r="47" spans="1:10" x14ac:dyDescent="0.35">
      <c r="A47" s="156"/>
      <c r="B47" s="156"/>
      <c r="C47" s="156"/>
      <c r="D47" s="156"/>
      <c r="E47" s="156"/>
      <c r="F47" s="153" t="str">
        <f t="shared" si="3"/>
        <v/>
      </c>
      <c r="G47" s="153" t="str">
        <f t="shared" si="0"/>
        <v/>
      </c>
      <c r="H47" s="154" t="str">
        <f t="shared" si="1"/>
        <v/>
      </c>
      <c r="I47" s="159" t="str">
        <f t="shared" si="2"/>
        <v/>
      </c>
      <c r="J47" s="154" t="str">
        <f>IF(A47="","",VLOOKUP(C47,'SKRÝT!!  Pomocné'!$D$1:$E$38,2,FALSE))</f>
        <v/>
      </c>
    </row>
    <row r="48" spans="1:10" x14ac:dyDescent="0.35">
      <c r="A48" s="156"/>
      <c r="B48" s="156"/>
      <c r="C48" s="156"/>
      <c r="D48" s="156"/>
      <c r="E48" s="156"/>
      <c r="F48" s="153" t="str">
        <f t="shared" si="3"/>
        <v/>
      </c>
      <c r="G48" s="153" t="str">
        <f t="shared" si="0"/>
        <v/>
      </c>
      <c r="H48" s="154" t="str">
        <f t="shared" si="1"/>
        <v/>
      </c>
      <c r="I48" s="159" t="str">
        <f t="shared" si="2"/>
        <v/>
      </c>
      <c r="J48" s="154" t="str">
        <f>IF(A48="","",VLOOKUP(C48,'SKRÝT!!  Pomocné'!$D$1:$E$38,2,FALSE))</f>
        <v/>
      </c>
    </row>
    <row r="49" spans="1:10" x14ac:dyDescent="0.35">
      <c r="A49" s="156"/>
      <c r="B49" s="156"/>
      <c r="C49" s="156"/>
      <c r="D49" s="156"/>
      <c r="E49" s="156"/>
      <c r="F49" s="153" t="str">
        <f t="shared" si="3"/>
        <v/>
      </c>
      <c r="G49" s="153" t="str">
        <f t="shared" si="0"/>
        <v/>
      </c>
      <c r="H49" s="154" t="str">
        <f t="shared" si="1"/>
        <v/>
      </c>
      <c r="I49" s="159" t="str">
        <f t="shared" si="2"/>
        <v/>
      </c>
      <c r="J49" s="154" t="str">
        <f>IF(A49="","",VLOOKUP(C49,'SKRÝT!!  Pomocné'!$D$1:$E$38,2,FALSE))</f>
        <v/>
      </c>
    </row>
    <row r="50" spans="1:10" x14ac:dyDescent="0.35">
      <c r="A50" s="156"/>
      <c r="B50" s="156"/>
      <c r="C50" s="156"/>
      <c r="D50" s="156"/>
      <c r="E50" s="156"/>
      <c r="F50" s="153" t="str">
        <f t="shared" si="3"/>
        <v/>
      </c>
      <c r="G50" s="153" t="str">
        <f t="shared" si="0"/>
        <v/>
      </c>
      <c r="H50" s="154" t="str">
        <f t="shared" si="1"/>
        <v/>
      </c>
      <c r="I50" s="159" t="str">
        <f t="shared" si="2"/>
        <v/>
      </c>
      <c r="J50" s="154" t="str">
        <f>IF(A50="","",VLOOKUP(C50,'SKRÝT!!  Pomocné'!$D$1:$E$38,2,FALSE))</f>
        <v/>
      </c>
    </row>
    <row r="51" spans="1:10" x14ac:dyDescent="0.35">
      <c r="A51" s="156"/>
      <c r="B51" s="156"/>
      <c r="C51" s="156"/>
      <c r="D51" s="156"/>
      <c r="E51" s="156"/>
      <c r="F51" s="153" t="str">
        <f t="shared" si="3"/>
        <v/>
      </c>
      <c r="G51" s="153" t="str">
        <f t="shared" si="0"/>
        <v/>
      </c>
      <c r="H51" s="154" t="str">
        <f t="shared" si="1"/>
        <v/>
      </c>
      <c r="I51" s="159" t="str">
        <f t="shared" si="2"/>
        <v/>
      </c>
      <c r="J51" s="154" t="str">
        <f>IF(A51="","",VLOOKUP(C51,'SKRÝT!!  Pomocné'!$D$1:$E$38,2,FALSE))</f>
        <v/>
      </c>
    </row>
    <row r="52" spans="1:10" x14ac:dyDescent="0.35">
      <c r="A52" s="156"/>
      <c r="B52" s="156"/>
      <c r="C52" s="156"/>
      <c r="D52" s="156"/>
      <c r="E52" s="156"/>
      <c r="F52" s="153" t="str">
        <f t="shared" si="3"/>
        <v/>
      </c>
      <c r="G52" s="153" t="str">
        <f t="shared" si="0"/>
        <v/>
      </c>
      <c r="H52" s="154" t="str">
        <f t="shared" si="1"/>
        <v/>
      </c>
      <c r="I52" s="159" t="str">
        <f t="shared" si="2"/>
        <v/>
      </c>
      <c r="J52" s="154" t="str">
        <f>IF(A52="","",VLOOKUP(C52,'SKRÝT!!  Pomocné'!$D$1:$E$38,2,FALSE))</f>
        <v/>
      </c>
    </row>
    <row r="53" spans="1:10" x14ac:dyDescent="0.35">
      <c r="A53" s="156"/>
      <c r="B53" s="156"/>
      <c r="C53" s="156"/>
      <c r="D53" s="156"/>
      <c r="E53" s="156"/>
      <c r="F53" s="153" t="str">
        <f t="shared" si="3"/>
        <v/>
      </c>
      <c r="G53" s="153" t="str">
        <f t="shared" si="0"/>
        <v/>
      </c>
      <c r="H53" s="154" t="str">
        <f t="shared" si="1"/>
        <v/>
      </c>
      <c r="I53" s="159" t="str">
        <f t="shared" si="2"/>
        <v/>
      </c>
      <c r="J53" s="154" t="str">
        <f>IF(A53="","",VLOOKUP(C53,'SKRÝT!!  Pomocné'!$D$1:$E$38,2,FALSE))</f>
        <v/>
      </c>
    </row>
    <row r="54" spans="1:10" x14ac:dyDescent="0.35">
      <c r="A54" s="156"/>
      <c r="B54" s="156"/>
      <c r="C54" s="156"/>
      <c r="D54" s="156"/>
      <c r="E54" s="156"/>
      <c r="F54" s="153" t="str">
        <f t="shared" si="3"/>
        <v/>
      </c>
      <c r="G54" s="153" t="str">
        <f t="shared" si="0"/>
        <v/>
      </c>
      <c r="H54" s="154" t="str">
        <f t="shared" si="1"/>
        <v/>
      </c>
      <c r="I54" s="159" t="str">
        <f t="shared" si="2"/>
        <v/>
      </c>
      <c r="J54" s="154" t="str">
        <f>IF(A54="","",VLOOKUP(C54,'SKRÝT!!  Pomocné'!$D$1:$E$38,2,FALSE))</f>
        <v/>
      </c>
    </row>
    <row r="55" spans="1:10" x14ac:dyDescent="0.35">
      <c r="A55" s="156"/>
      <c r="B55" s="156"/>
      <c r="C55" s="156"/>
      <c r="D55" s="156"/>
      <c r="E55" s="156"/>
      <c r="F55" s="153" t="str">
        <f t="shared" si="3"/>
        <v/>
      </c>
      <c r="G55" s="153" t="str">
        <f t="shared" si="0"/>
        <v/>
      </c>
      <c r="H55" s="154" t="str">
        <f t="shared" si="1"/>
        <v/>
      </c>
      <c r="I55" s="159" t="str">
        <f t="shared" si="2"/>
        <v/>
      </c>
      <c r="J55" s="154" t="str">
        <f>IF(A55="","",VLOOKUP(C55,'SKRÝT!!  Pomocné'!$D$1:$E$38,2,FALSE))</f>
        <v/>
      </c>
    </row>
    <row r="56" spans="1:10" x14ac:dyDescent="0.35">
      <c r="A56" s="156"/>
      <c r="B56" s="156"/>
      <c r="C56" s="156"/>
      <c r="D56" s="156"/>
      <c r="E56" s="156"/>
      <c r="F56" s="153" t="str">
        <f t="shared" si="3"/>
        <v/>
      </c>
      <c r="G56" s="153" t="str">
        <f t="shared" si="0"/>
        <v/>
      </c>
      <c r="H56" s="154" t="str">
        <f t="shared" si="1"/>
        <v/>
      </c>
      <c r="I56" s="159" t="str">
        <f t="shared" si="2"/>
        <v/>
      </c>
      <c r="J56" s="154" t="str">
        <f>IF(A56="","",VLOOKUP(C56,'SKRÝT!!  Pomocné'!$D$1:$E$38,2,FALSE))</f>
        <v/>
      </c>
    </row>
    <row r="57" spans="1:10" x14ac:dyDescent="0.35">
      <c r="A57" s="156"/>
      <c r="B57" s="156"/>
      <c r="C57" s="156"/>
      <c r="D57" s="156"/>
      <c r="E57" s="156"/>
      <c r="F57" s="153" t="str">
        <f t="shared" si="3"/>
        <v/>
      </c>
      <c r="G57" s="153" t="str">
        <f t="shared" si="0"/>
        <v/>
      </c>
      <c r="H57" s="154" t="str">
        <f t="shared" si="1"/>
        <v/>
      </c>
      <c r="I57" s="159" t="str">
        <f t="shared" si="2"/>
        <v/>
      </c>
      <c r="J57" s="154" t="str">
        <f>IF(A57="","",VLOOKUP(C57,'SKRÝT!!  Pomocné'!$D$1:$E$38,2,FALSE))</f>
        <v/>
      </c>
    </row>
    <row r="58" spans="1:10" x14ac:dyDescent="0.35">
      <c r="A58" s="156"/>
      <c r="B58" s="156"/>
      <c r="C58" s="156"/>
      <c r="D58" s="156"/>
      <c r="E58" s="156"/>
      <c r="F58" s="153" t="str">
        <f t="shared" si="3"/>
        <v/>
      </c>
      <c r="G58" s="153" t="str">
        <f t="shared" si="0"/>
        <v/>
      </c>
      <c r="H58" s="154" t="str">
        <f t="shared" si="1"/>
        <v/>
      </c>
      <c r="I58" s="159" t="str">
        <f t="shared" si="2"/>
        <v/>
      </c>
      <c r="J58" s="154" t="str">
        <f>IF(A58="","",VLOOKUP(C58,'SKRÝT!!  Pomocné'!$D$1:$E$38,2,FALSE))</f>
        <v/>
      </c>
    </row>
    <row r="59" spans="1:10" x14ac:dyDescent="0.35">
      <c r="A59" s="156"/>
      <c r="B59" s="156"/>
      <c r="C59" s="156"/>
      <c r="D59" s="156"/>
      <c r="E59" s="156"/>
      <c r="F59" s="153" t="str">
        <f t="shared" si="3"/>
        <v/>
      </c>
      <c r="G59" s="153" t="str">
        <f t="shared" si="0"/>
        <v/>
      </c>
      <c r="H59" s="154" t="str">
        <f t="shared" si="1"/>
        <v/>
      </c>
      <c r="I59" s="159" t="str">
        <f t="shared" si="2"/>
        <v/>
      </c>
      <c r="J59" s="154" t="str">
        <f>IF(A59="","",VLOOKUP(C59,'SKRÝT!!  Pomocné'!$D$1:$E$38,2,FALSE))</f>
        <v/>
      </c>
    </row>
    <row r="60" spans="1:10" x14ac:dyDescent="0.35">
      <c r="A60" s="156"/>
      <c r="B60" s="156"/>
      <c r="C60" s="156"/>
      <c r="D60" s="156"/>
      <c r="E60" s="156"/>
      <c r="F60" s="153" t="str">
        <f t="shared" si="3"/>
        <v/>
      </c>
      <c r="G60" s="153" t="str">
        <f t="shared" si="0"/>
        <v/>
      </c>
      <c r="H60" s="154" t="str">
        <f t="shared" si="1"/>
        <v/>
      </c>
      <c r="I60" s="159" t="str">
        <f t="shared" si="2"/>
        <v/>
      </c>
      <c r="J60" s="154" t="str">
        <f>IF(A60="","",VLOOKUP(C60,'SKRÝT!!  Pomocné'!$D$1:$E$38,2,FALSE))</f>
        <v/>
      </c>
    </row>
    <row r="61" spans="1:10" x14ac:dyDescent="0.35">
      <c r="A61" s="156"/>
      <c r="B61" s="156"/>
      <c r="C61" s="156"/>
      <c r="D61" s="156"/>
      <c r="E61" s="156"/>
      <c r="F61" s="153" t="str">
        <f t="shared" si="3"/>
        <v/>
      </c>
      <c r="G61" s="153" t="str">
        <f t="shared" si="0"/>
        <v/>
      </c>
      <c r="H61" s="154" t="str">
        <f t="shared" si="1"/>
        <v/>
      </c>
      <c r="I61" s="159" t="str">
        <f t="shared" si="2"/>
        <v/>
      </c>
      <c r="J61" s="154" t="str">
        <f>IF(A61="","",VLOOKUP(C61,'SKRÝT!!  Pomocné'!$D$1:$E$38,2,FALSE))</f>
        <v/>
      </c>
    </row>
    <row r="62" spans="1:10" x14ac:dyDescent="0.35">
      <c r="A62" s="156"/>
      <c r="B62" s="156"/>
      <c r="C62" s="156"/>
      <c r="D62" s="156"/>
      <c r="E62" s="156"/>
      <c r="F62" s="153" t="str">
        <f t="shared" si="3"/>
        <v/>
      </c>
      <c r="G62" s="153" t="str">
        <f t="shared" si="0"/>
        <v/>
      </c>
      <c r="H62" s="154" t="str">
        <f t="shared" si="1"/>
        <v/>
      </c>
      <c r="I62" s="159" t="str">
        <f t="shared" si="2"/>
        <v/>
      </c>
      <c r="J62" s="154" t="str">
        <f>IF(A62="","",VLOOKUP(C62,'SKRÝT!!  Pomocné'!$D$1:$E$38,2,FALSE))</f>
        <v/>
      </c>
    </row>
    <row r="63" spans="1:10" x14ac:dyDescent="0.35">
      <c r="A63" s="156"/>
      <c r="B63" s="156"/>
      <c r="C63" s="156"/>
      <c r="D63" s="156"/>
      <c r="E63" s="156"/>
      <c r="F63" s="153" t="str">
        <f t="shared" si="3"/>
        <v/>
      </c>
      <c r="G63" s="153" t="str">
        <f t="shared" si="0"/>
        <v/>
      </c>
      <c r="H63" s="154" t="str">
        <f t="shared" si="1"/>
        <v/>
      </c>
      <c r="I63" s="159" t="str">
        <f t="shared" si="2"/>
        <v/>
      </c>
      <c r="J63" s="154" t="str">
        <f>IF(A63="","",VLOOKUP(C63,'SKRÝT!!  Pomocné'!$D$1:$E$38,2,FALSE))</f>
        <v/>
      </c>
    </row>
    <row r="64" spans="1:10" x14ac:dyDescent="0.35">
      <c r="A64" s="156"/>
      <c r="B64" s="156"/>
      <c r="C64" s="156"/>
      <c r="D64" s="156"/>
      <c r="E64" s="156"/>
      <c r="F64" s="153" t="str">
        <f t="shared" si="3"/>
        <v/>
      </c>
      <c r="G64" s="153" t="str">
        <f t="shared" si="0"/>
        <v/>
      </c>
      <c r="H64" s="154" t="str">
        <f t="shared" si="1"/>
        <v/>
      </c>
      <c r="I64" s="159" t="str">
        <f t="shared" si="2"/>
        <v/>
      </c>
      <c r="J64" s="154" t="str">
        <f>IF(A64="","",VLOOKUP(C64,'SKRÝT!!  Pomocné'!$D$1:$E$38,2,FALSE))</f>
        <v/>
      </c>
    </row>
    <row r="65" spans="1:10" x14ac:dyDescent="0.35">
      <c r="A65" s="156"/>
      <c r="B65" s="156"/>
      <c r="C65" s="156"/>
      <c r="D65" s="156"/>
      <c r="E65" s="156"/>
      <c r="F65" s="153" t="str">
        <f t="shared" si="3"/>
        <v/>
      </c>
      <c r="G65" s="153" t="str">
        <f t="shared" si="0"/>
        <v/>
      </c>
      <c r="H65" s="154" t="str">
        <f t="shared" si="1"/>
        <v/>
      </c>
      <c r="I65" s="159" t="str">
        <f t="shared" si="2"/>
        <v/>
      </c>
      <c r="J65" s="154" t="str">
        <f>IF(A65="","",VLOOKUP(C65,'SKRÝT!!  Pomocné'!$D$1:$E$38,2,FALSE))</f>
        <v/>
      </c>
    </row>
    <row r="66" spans="1:10" x14ac:dyDescent="0.35">
      <c r="A66" s="156"/>
      <c r="B66" s="156"/>
      <c r="C66" s="156"/>
      <c r="D66" s="156"/>
      <c r="E66" s="156"/>
      <c r="F66" s="153" t="str">
        <f t="shared" si="3"/>
        <v/>
      </c>
      <c r="G66" s="153" t="str">
        <f t="shared" si="0"/>
        <v/>
      </c>
      <c r="H66" s="154" t="str">
        <f t="shared" si="1"/>
        <v/>
      </c>
      <c r="I66" s="159" t="str">
        <f t="shared" si="2"/>
        <v/>
      </c>
      <c r="J66" s="154" t="str">
        <f>IF(A66="","",VLOOKUP(C66,'SKRÝT!!  Pomocné'!$D$1:$E$38,2,FALSE))</f>
        <v/>
      </c>
    </row>
    <row r="67" spans="1:10" x14ac:dyDescent="0.35">
      <c r="A67" s="156"/>
      <c r="B67" s="156"/>
      <c r="C67" s="156"/>
      <c r="D67" s="156"/>
      <c r="E67" s="156"/>
      <c r="F67" s="153" t="str">
        <f t="shared" si="3"/>
        <v/>
      </c>
      <c r="G67" s="153" t="str">
        <f t="shared" si="0"/>
        <v/>
      </c>
      <c r="H67" s="154" t="str">
        <f t="shared" si="1"/>
        <v/>
      </c>
      <c r="I67" s="159" t="str">
        <f t="shared" si="2"/>
        <v/>
      </c>
      <c r="J67" s="154" t="str">
        <f>IF(A67="","",VLOOKUP(C67,'SKRÝT!!  Pomocné'!$D$1:$E$38,2,FALSE))</f>
        <v/>
      </c>
    </row>
    <row r="68" spans="1:10" x14ac:dyDescent="0.35">
      <c r="A68" s="156"/>
      <c r="B68" s="156"/>
      <c r="C68" s="156"/>
      <c r="D68" s="156"/>
      <c r="E68" s="156"/>
      <c r="F68" s="153" t="str">
        <f t="shared" ref="F68:F131" si="4">IF(A68="","",IF(D68/J68*E68&gt;0.9,1,IF(D68/J68*E68&gt;0.8,0.9,IF(D68/J68*E68&gt;0.7,0.8,IF(D68/J68*E68&gt;0.6,0.7,IF(D68/J68*E68&gt;0.5,0.6,IF(D68/J68*E68&gt;0.4,0.5,IF(D68/J68*E68&gt;0.3,0.4,IF(D68/J68*E68&gt;0.2,0.3,IF(D68/J68*E68&gt;0.1,0.2,IF(D68/J68*E68&gt;0,0.1,0)))))))))))</f>
        <v/>
      </c>
      <c r="G68" s="153" t="str">
        <f t="shared" ref="G68:G131" si="5">IF(B68="","",IF(OR(B68="2.I/3",B68="2.II/3"),I68,H68))</f>
        <v/>
      </c>
      <c r="H68" s="154" t="str">
        <f t="shared" ref="H68:H131" si="6">IF(A68="","",(E68-F68)*10)</f>
        <v/>
      </c>
      <c r="I68" s="159" t="str">
        <f t="shared" ref="I68:I131" si="7">IF(A68="","",IF(E68=1,IF(F68&gt;0.9,0,IF(F68&gt;0.8,0.2,IF(F68&gt;0.7,0.4,IF(F68&gt;0.6,0.6,IF(F68&gt;0.5,0.8,IF(F68&gt;0.4,1,IF(F68&gt;0.3,1.2,IF(F68&gt;0.2,1.4,IF(F68&gt;0.1,1.6,IF(F68&gt;0,1.8,2)))))))))),IF(E68=0.5,IF(F68&gt;0.4,0,IF(F68&gt;0.3,0.2,IF(F68&gt;0.2,0.4,IF(F68&gt;0.1,0.6,IF(F68&gt;0,0.8,1))))),"NR")))</f>
        <v/>
      </c>
      <c r="J68" s="154" t="str">
        <f>IF(A68="","",VLOOKUP(C68,'SKRÝT!!  Pomocné'!$D$1:$E$38,2,FALSE))</f>
        <v/>
      </c>
    </row>
    <row r="69" spans="1:10" x14ac:dyDescent="0.35">
      <c r="A69" s="156"/>
      <c r="B69" s="156"/>
      <c r="C69" s="156"/>
      <c r="D69" s="156"/>
      <c r="E69" s="156"/>
      <c r="F69" s="153" t="str">
        <f t="shared" si="4"/>
        <v/>
      </c>
      <c r="G69" s="153" t="str">
        <f t="shared" si="5"/>
        <v/>
      </c>
      <c r="H69" s="154" t="str">
        <f t="shared" si="6"/>
        <v/>
      </c>
      <c r="I69" s="159" t="str">
        <f t="shared" si="7"/>
        <v/>
      </c>
      <c r="J69" s="154" t="str">
        <f>IF(A69="","",VLOOKUP(C69,'SKRÝT!!  Pomocné'!$D$1:$E$38,2,FALSE))</f>
        <v/>
      </c>
    </row>
    <row r="70" spans="1:10" x14ac:dyDescent="0.35">
      <c r="A70" s="156"/>
      <c r="B70" s="156"/>
      <c r="C70" s="156"/>
      <c r="D70" s="156"/>
      <c r="E70" s="156"/>
      <c r="F70" s="153" t="str">
        <f t="shared" si="4"/>
        <v/>
      </c>
      <c r="G70" s="153" t="str">
        <f t="shared" si="5"/>
        <v/>
      </c>
      <c r="H70" s="154" t="str">
        <f t="shared" si="6"/>
        <v/>
      </c>
      <c r="I70" s="159" t="str">
        <f t="shared" si="7"/>
        <v/>
      </c>
      <c r="J70" s="154" t="str">
        <f>IF(A70="","",VLOOKUP(C70,'SKRÝT!!  Pomocné'!$D$1:$E$38,2,FALSE))</f>
        <v/>
      </c>
    </row>
    <row r="71" spans="1:10" x14ac:dyDescent="0.35">
      <c r="A71" s="156"/>
      <c r="B71" s="156"/>
      <c r="C71" s="156"/>
      <c r="D71" s="156"/>
      <c r="E71" s="156"/>
      <c r="F71" s="153" t="str">
        <f t="shared" si="4"/>
        <v/>
      </c>
      <c r="G71" s="153" t="str">
        <f t="shared" si="5"/>
        <v/>
      </c>
      <c r="H71" s="154" t="str">
        <f t="shared" si="6"/>
        <v/>
      </c>
      <c r="I71" s="159" t="str">
        <f t="shared" si="7"/>
        <v/>
      </c>
      <c r="J71" s="154" t="str">
        <f>IF(A71="","",VLOOKUP(C71,'SKRÝT!!  Pomocné'!$D$1:$E$38,2,FALSE))</f>
        <v/>
      </c>
    </row>
    <row r="72" spans="1:10" x14ac:dyDescent="0.35">
      <c r="A72" s="156"/>
      <c r="B72" s="156"/>
      <c r="C72" s="156"/>
      <c r="D72" s="156"/>
      <c r="E72" s="156"/>
      <c r="F72" s="153" t="str">
        <f t="shared" si="4"/>
        <v/>
      </c>
      <c r="G72" s="153" t="str">
        <f t="shared" si="5"/>
        <v/>
      </c>
      <c r="H72" s="154" t="str">
        <f t="shared" si="6"/>
        <v/>
      </c>
      <c r="I72" s="159" t="str">
        <f t="shared" si="7"/>
        <v/>
      </c>
      <c r="J72" s="154" t="str">
        <f>IF(A72="","",VLOOKUP(C72,'SKRÝT!!  Pomocné'!$D$1:$E$38,2,FALSE))</f>
        <v/>
      </c>
    </row>
    <row r="73" spans="1:10" x14ac:dyDescent="0.35">
      <c r="A73" s="156"/>
      <c r="B73" s="156"/>
      <c r="C73" s="156"/>
      <c r="D73" s="156"/>
      <c r="E73" s="156"/>
      <c r="F73" s="153" t="str">
        <f t="shared" si="4"/>
        <v/>
      </c>
      <c r="G73" s="153" t="str">
        <f t="shared" si="5"/>
        <v/>
      </c>
      <c r="H73" s="154" t="str">
        <f t="shared" si="6"/>
        <v/>
      </c>
      <c r="I73" s="159" t="str">
        <f t="shared" si="7"/>
        <v/>
      </c>
      <c r="J73" s="154" t="str">
        <f>IF(A73="","",VLOOKUP(C73,'SKRÝT!!  Pomocné'!$D$1:$E$38,2,FALSE))</f>
        <v/>
      </c>
    </row>
    <row r="74" spans="1:10" x14ac:dyDescent="0.35">
      <c r="A74" s="156"/>
      <c r="B74" s="156"/>
      <c r="C74" s="156"/>
      <c r="D74" s="156"/>
      <c r="E74" s="156"/>
      <c r="F74" s="153" t="str">
        <f t="shared" si="4"/>
        <v/>
      </c>
      <c r="G74" s="153" t="str">
        <f t="shared" si="5"/>
        <v/>
      </c>
      <c r="H74" s="154" t="str">
        <f t="shared" si="6"/>
        <v/>
      </c>
      <c r="I74" s="159" t="str">
        <f t="shared" si="7"/>
        <v/>
      </c>
      <c r="J74" s="154" t="str">
        <f>IF(A74="","",VLOOKUP(C74,'SKRÝT!!  Pomocné'!$D$1:$E$38,2,FALSE))</f>
        <v/>
      </c>
    </row>
    <row r="75" spans="1:10" x14ac:dyDescent="0.35">
      <c r="A75" s="156"/>
      <c r="B75" s="156"/>
      <c r="C75" s="156"/>
      <c r="D75" s="156"/>
      <c r="E75" s="156"/>
      <c r="F75" s="153" t="str">
        <f t="shared" si="4"/>
        <v/>
      </c>
      <c r="G75" s="153" t="str">
        <f t="shared" si="5"/>
        <v/>
      </c>
      <c r="H75" s="154" t="str">
        <f t="shared" si="6"/>
        <v/>
      </c>
      <c r="I75" s="159" t="str">
        <f t="shared" si="7"/>
        <v/>
      </c>
      <c r="J75" s="154" t="str">
        <f>IF(A75="","",VLOOKUP(C75,'SKRÝT!!  Pomocné'!$D$1:$E$38,2,FALSE))</f>
        <v/>
      </c>
    </row>
    <row r="76" spans="1:10" x14ac:dyDescent="0.35">
      <c r="A76" s="156"/>
      <c r="B76" s="156"/>
      <c r="C76" s="156"/>
      <c r="D76" s="156"/>
      <c r="E76" s="156"/>
      <c r="F76" s="153" t="str">
        <f t="shared" si="4"/>
        <v/>
      </c>
      <c r="G76" s="153" t="str">
        <f t="shared" si="5"/>
        <v/>
      </c>
      <c r="H76" s="154" t="str">
        <f t="shared" si="6"/>
        <v/>
      </c>
      <c r="I76" s="159" t="str">
        <f t="shared" si="7"/>
        <v/>
      </c>
      <c r="J76" s="154" t="str">
        <f>IF(A76="","",VLOOKUP(C76,'SKRÝT!!  Pomocné'!$D$1:$E$38,2,FALSE))</f>
        <v/>
      </c>
    </row>
    <row r="77" spans="1:10" x14ac:dyDescent="0.35">
      <c r="A77" s="156"/>
      <c r="B77" s="156"/>
      <c r="C77" s="156"/>
      <c r="D77" s="156"/>
      <c r="E77" s="156"/>
      <c r="F77" s="153" t="str">
        <f t="shared" si="4"/>
        <v/>
      </c>
      <c r="G77" s="153" t="str">
        <f t="shared" si="5"/>
        <v/>
      </c>
      <c r="H77" s="154" t="str">
        <f t="shared" si="6"/>
        <v/>
      </c>
      <c r="I77" s="159" t="str">
        <f t="shared" si="7"/>
        <v/>
      </c>
      <c r="J77" s="154" t="str">
        <f>IF(A77="","",VLOOKUP(C77,'SKRÝT!!  Pomocné'!$D$1:$E$38,2,FALSE))</f>
        <v/>
      </c>
    </row>
    <row r="78" spans="1:10" x14ac:dyDescent="0.35">
      <c r="A78" s="156"/>
      <c r="B78" s="156"/>
      <c r="C78" s="156"/>
      <c r="D78" s="156"/>
      <c r="E78" s="156"/>
      <c r="F78" s="153" t="str">
        <f t="shared" si="4"/>
        <v/>
      </c>
      <c r="G78" s="153" t="str">
        <f t="shared" si="5"/>
        <v/>
      </c>
      <c r="H78" s="154" t="str">
        <f t="shared" si="6"/>
        <v/>
      </c>
      <c r="I78" s="159" t="str">
        <f t="shared" si="7"/>
        <v/>
      </c>
      <c r="J78" s="154" t="str">
        <f>IF(A78="","",VLOOKUP(C78,'SKRÝT!!  Pomocné'!$D$1:$E$38,2,FALSE))</f>
        <v/>
      </c>
    </row>
    <row r="79" spans="1:10" x14ac:dyDescent="0.35">
      <c r="A79" s="156"/>
      <c r="B79" s="156"/>
      <c r="C79" s="156"/>
      <c r="D79" s="156"/>
      <c r="E79" s="156"/>
      <c r="F79" s="153" t="str">
        <f t="shared" si="4"/>
        <v/>
      </c>
      <c r="G79" s="153" t="str">
        <f t="shared" si="5"/>
        <v/>
      </c>
      <c r="H79" s="154" t="str">
        <f t="shared" si="6"/>
        <v/>
      </c>
      <c r="I79" s="159" t="str">
        <f t="shared" si="7"/>
        <v/>
      </c>
      <c r="J79" s="154" t="str">
        <f>IF(A79="","",VLOOKUP(C79,'SKRÝT!!  Pomocné'!$D$1:$E$38,2,FALSE))</f>
        <v/>
      </c>
    </row>
    <row r="80" spans="1:10" x14ac:dyDescent="0.35">
      <c r="A80" s="156"/>
      <c r="B80" s="156"/>
      <c r="C80" s="156"/>
      <c r="D80" s="156"/>
      <c r="E80" s="156"/>
      <c r="F80" s="153" t="str">
        <f t="shared" si="4"/>
        <v/>
      </c>
      <c r="G80" s="153" t="str">
        <f t="shared" si="5"/>
        <v/>
      </c>
      <c r="H80" s="154" t="str">
        <f t="shared" si="6"/>
        <v/>
      </c>
      <c r="I80" s="159" t="str">
        <f t="shared" si="7"/>
        <v/>
      </c>
      <c r="J80" s="154" t="str">
        <f>IF(A80="","",VLOOKUP(C80,'SKRÝT!!  Pomocné'!$D$1:$E$38,2,FALSE))</f>
        <v/>
      </c>
    </row>
    <row r="81" spans="1:10" x14ac:dyDescent="0.35">
      <c r="A81" s="156"/>
      <c r="B81" s="156"/>
      <c r="C81" s="156"/>
      <c r="D81" s="156"/>
      <c r="E81" s="156"/>
      <c r="F81" s="153" t="str">
        <f t="shared" si="4"/>
        <v/>
      </c>
      <c r="G81" s="153" t="str">
        <f t="shared" si="5"/>
        <v/>
      </c>
      <c r="H81" s="154" t="str">
        <f t="shared" si="6"/>
        <v/>
      </c>
      <c r="I81" s="159" t="str">
        <f t="shared" si="7"/>
        <v/>
      </c>
      <c r="J81" s="154" t="str">
        <f>IF(A81="","",VLOOKUP(C81,'SKRÝT!!  Pomocné'!$D$1:$E$38,2,FALSE))</f>
        <v/>
      </c>
    </row>
    <row r="82" spans="1:10" x14ac:dyDescent="0.35">
      <c r="A82" s="156"/>
      <c r="B82" s="156"/>
      <c r="C82" s="156"/>
      <c r="D82" s="156"/>
      <c r="E82" s="156"/>
      <c r="F82" s="153" t="str">
        <f t="shared" si="4"/>
        <v/>
      </c>
      <c r="G82" s="153" t="str">
        <f t="shared" si="5"/>
        <v/>
      </c>
      <c r="H82" s="154" t="str">
        <f t="shared" si="6"/>
        <v/>
      </c>
      <c r="I82" s="159" t="str">
        <f t="shared" si="7"/>
        <v/>
      </c>
      <c r="J82" s="154" t="str">
        <f>IF(A82="","",VLOOKUP(C82,'SKRÝT!!  Pomocné'!$D$1:$E$38,2,FALSE))</f>
        <v/>
      </c>
    </row>
    <row r="83" spans="1:10" x14ac:dyDescent="0.35">
      <c r="A83" s="156"/>
      <c r="B83" s="156"/>
      <c r="C83" s="156"/>
      <c r="D83" s="156"/>
      <c r="E83" s="156"/>
      <c r="F83" s="153" t="str">
        <f t="shared" si="4"/>
        <v/>
      </c>
      <c r="G83" s="153" t="str">
        <f t="shared" si="5"/>
        <v/>
      </c>
      <c r="H83" s="154" t="str">
        <f t="shared" si="6"/>
        <v/>
      </c>
      <c r="I83" s="159" t="str">
        <f t="shared" si="7"/>
        <v/>
      </c>
      <c r="J83" s="154" t="str">
        <f>IF(A83="","",VLOOKUP(C83,'SKRÝT!!  Pomocné'!$D$1:$E$38,2,FALSE))</f>
        <v/>
      </c>
    </row>
    <row r="84" spans="1:10" x14ac:dyDescent="0.35">
      <c r="A84" s="156"/>
      <c r="B84" s="156"/>
      <c r="C84" s="156"/>
      <c r="D84" s="156"/>
      <c r="E84" s="156"/>
      <c r="F84" s="153" t="str">
        <f t="shared" si="4"/>
        <v/>
      </c>
      <c r="G84" s="153" t="str">
        <f t="shared" si="5"/>
        <v/>
      </c>
      <c r="H84" s="154" t="str">
        <f t="shared" si="6"/>
        <v/>
      </c>
      <c r="I84" s="159" t="str">
        <f t="shared" si="7"/>
        <v/>
      </c>
      <c r="J84" s="154" t="str">
        <f>IF(A84="","",VLOOKUP(C84,'SKRÝT!!  Pomocné'!$D$1:$E$38,2,FALSE))</f>
        <v/>
      </c>
    </row>
    <row r="85" spans="1:10" x14ac:dyDescent="0.35">
      <c r="A85" s="156"/>
      <c r="B85" s="156"/>
      <c r="C85" s="156"/>
      <c r="D85" s="156"/>
      <c r="E85" s="156"/>
      <c r="F85" s="153" t="str">
        <f t="shared" si="4"/>
        <v/>
      </c>
      <c r="G85" s="153" t="str">
        <f t="shared" si="5"/>
        <v/>
      </c>
      <c r="H85" s="154" t="str">
        <f t="shared" si="6"/>
        <v/>
      </c>
      <c r="I85" s="159" t="str">
        <f t="shared" si="7"/>
        <v/>
      </c>
      <c r="J85" s="154" t="str">
        <f>IF(A85="","",VLOOKUP(C85,'SKRÝT!!  Pomocné'!$D$1:$E$38,2,FALSE))</f>
        <v/>
      </c>
    </row>
    <row r="86" spans="1:10" x14ac:dyDescent="0.35">
      <c r="A86" s="156"/>
      <c r="B86" s="156"/>
      <c r="C86" s="156"/>
      <c r="D86" s="156"/>
      <c r="E86" s="156"/>
      <c r="F86" s="153" t="str">
        <f t="shared" si="4"/>
        <v/>
      </c>
      <c r="G86" s="153" t="str">
        <f t="shared" si="5"/>
        <v/>
      </c>
      <c r="H86" s="154" t="str">
        <f t="shared" si="6"/>
        <v/>
      </c>
      <c r="I86" s="159" t="str">
        <f t="shared" si="7"/>
        <v/>
      </c>
      <c r="J86" s="154" t="str">
        <f>IF(A86="","",VLOOKUP(C86,'SKRÝT!!  Pomocné'!$D$1:$E$38,2,FALSE))</f>
        <v/>
      </c>
    </row>
    <row r="87" spans="1:10" x14ac:dyDescent="0.35">
      <c r="A87" s="156"/>
      <c r="B87" s="156"/>
      <c r="C87" s="156"/>
      <c r="D87" s="156"/>
      <c r="E87" s="156"/>
      <c r="F87" s="153" t="str">
        <f t="shared" si="4"/>
        <v/>
      </c>
      <c r="G87" s="153" t="str">
        <f t="shared" si="5"/>
        <v/>
      </c>
      <c r="H87" s="154" t="str">
        <f t="shared" si="6"/>
        <v/>
      </c>
      <c r="I87" s="159" t="str">
        <f t="shared" si="7"/>
        <v/>
      </c>
      <c r="J87" s="154" t="str">
        <f>IF(A87="","",VLOOKUP(C87,'SKRÝT!!  Pomocné'!$D$1:$E$38,2,FALSE))</f>
        <v/>
      </c>
    </row>
    <row r="88" spans="1:10" x14ac:dyDescent="0.35">
      <c r="A88" s="156"/>
      <c r="B88" s="156"/>
      <c r="C88" s="156"/>
      <c r="D88" s="156"/>
      <c r="E88" s="156"/>
      <c r="F88" s="153" t="str">
        <f t="shared" si="4"/>
        <v/>
      </c>
      <c r="G88" s="153" t="str">
        <f t="shared" si="5"/>
        <v/>
      </c>
      <c r="H88" s="154" t="str">
        <f t="shared" si="6"/>
        <v/>
      </c>
      <c r="I88" s="159" t="str">
        <f t="shared" si="7"/>
        <v/>
      </c>
      <c r="J88" s="154" t="str">
        <f>IF(A88="","",VLOOKUP(C88,'SKRÝT!!  Pomocné'!$D$1:$E$38,2,FALSE))</f>
        <v/>
      </c>
    </row>
    <row r="89" spans="1:10" x14ac:dyDescent="0.35">
      <c r="A89" s="156"/>
      <c r="B89" s="156"/>
      <c r="C89" s="156"/>
      <c r="D89" s="156"/>
      <c r="E89" s="156"/>
      <c r="F89" s="153" t="str">
        <f t="shared" si="4"/>
        <v/>
      </c>
      <c r="G89" s="153" t="str">
        <f t="shared" si="5"/>
        <v/>
      </c>
      <c r="H89" s="154" t="str">
        <f t="shared" si="6"/>
        <v/>
      </c>
      <c r="I89" s="159" t="str">
        <f t="shared" si="7"/>
        <v/>
      </c>
      <c r="J89" s="154" t="str">
        <f>IF(A89="","",VLOOKUP(C89,'SKRÝT!!  Pomocné'!$D$1:$E$38,2,FALSE))</f>
        <v/>
      </c>
    </row>
    <row r="90" spans="1:10" x14ac:dyDescent="0.35">
      <c r="A90" s="156"/>
      <c r="B90" s="156"/>
      <c r="C90" s="156"/>
      <c r="D90" s="156"/>
      <c r="E90" s="156"/>
      <c r="F90" s="153" t="str">
        <f t="shared" si="4"/>
        <v/>
      </c>
      <c r="G90" s="153" t="str">
        <f t="shared" si="5"/>
        <v/>
      </c>
      <c r="H90" s="154" t="str">
        <f t="shared" si="6"/>
        <v/>
      </c>
      <c r="I90" s="159" t="str">
        <f t="shared" si="7"/>
        <v/>
      </c>
      <c r="J90" s="154" t="str">
        <f>IF(A90="","",VLOOKUP(C90,'SKRÝT!!  Pomocné'!$D$1:$E$38,2,FALSE))</f>
        <v/>
      </c>
    </row>
    <row r="91" spans="1:10" x14ac:dyDescent="0.35">
      <c r="A91" s="156"/>
      <c r="B91" s="156"/>
      <c r="C91" s="156"/>
      <c r="D91" s="156"/>
      <c r="E91" s="156"/>
      <c r="F91" s="153" t="str">
        <f t="shared" si="4"/>
        <v/>
      </c>
      <c r="G91" s="153" t="str">
        <f t="shared" si="5"/>
        <v/>
      </c>
      <c r="H91" s="154" t="str">
        <f t="shared" si="6"/>
        <v/>
      </c>
      <c r="I91" s="159" t="str">
        <f t="shared" si="7"/>
        <v/>
      </c>
      <c r="J91" s="154" t="str">
        <f>IF(A91="","",VLOOKUP(C91,'SKRÝT!!  Pomocné'!$D$1:$E$38,2,FALSE))</f>
        <v/>
      </c>
    </row>
    <row r="92" spans="1:10" x14ac:dyDescent="0.35">
      <c r="A92" s="156"/>
      <c r="B92" s="156"/>
      <c r="C92" s="156"/>
      <c r="D92" s="156"/>
      <c r="E92" s="156"/>
      <c r="F92" s="153" t="str">
        <f t="shared" si="4"/>
        <v/>
      </c>
      <c r="G92" s="153" t="str">
        <f t="shared" si="5"/>
        <v/>
      </c>
      <c r="H92" s="154" t="str">
        <f t="shared" si="6"/>
        <v/>
      </c>
      <c r="I92" s="159" t="str">
        <f t="shared" si="7"/>
        <v/>
      </c>
      <c r="J92" s="154" t="str">
        <f>IF(A92="","",VLOOKUP(C92,'SKRÝT!!  Pomocné'!$D$1:$E$38,2,FALSE))</f>
        <v/>
      </c>
    </row>
    <row r="93" spans="1:10" x14ac:dyDescent="0.35">
      <c r="A93" s="156"/>
      <c r="B93" s="156"/>
      <c r="C93" s="156"/>
      <c r="D93" s="156"/>
      <c r="E93" s="156"/>
      <c r="F93" s="153" t="str">
        <f t="shared" si="4"/>
        <v/>
      </c>
      <c r="G93" s="153" t="str">
        <f t="shared" si="5"/>
        <v/>
      </c>
      <c r="H93" s="154" t="str">
        <f t="shared" si="6"/>
        <v/>
      </c>
      <c r="I93" s="159" t="str">
        <f t="shared" si="7"/>
        <v/>
      </c>
      <c r="J93" s="154" t="str">
        <f>IF(A93="","",VLOOKUP(C93,'SKRÝT!!  Pomocné'!$D$1:$E$38,2,FALSE))</f>
        <v/>
      </c>
    </row>
    <row r="94" spans="1:10" x14ac:dyDescent="0.35">
      <c r="A94" s="156"/>
      <c r="B94" s="156"/>
      <c r="C94" s="156"/>
      <c r="D94" s="156"/>
      <c r="E94" s="156"/>
      <c r="F94" s="153" t="str">
        <f t="shared" si="4"/>
        <v/>
      </c>
      <c r="G94" s="153" t="str">
        <f t="shared" si="5"/>
        <v/>
      </c>
      <c r="H94" s="154" t="str">
        <f t="shared" si="6"/>
        <v/>
      </c>
      <c r="I94" s="159" t="str">
        <f t="shared" si="7"/>
        <v/>
      </c>
      <c r="J94" s="154" t="str">
        <f>IF(A94="","",VLOOKUP(C94,'SKRÝT!!  Pomocné'!$D$1:$E$38,2,FALSE))</f>
        <v/>
      </c>
    </row>
    <row r="95" spans="1:10" x14ac:dyDescent="0.35">
      <c r="A95" s="156"/>
      <c r="B95" s="156"/>
      <c r="C95" s="156"/>
      <c r="D95" s="156"/>
      <c r="E95" s="156"/>
      <c r="F95" s="153" t="str">
        <f t="shared" si="4"/>
        <v/>
      </c>
      <c r="G95" s="153" t="str">
        <f t="shared" si="5"/>
        <v/>
      </c>
      <c r="H95" s="154" t="str">
        <f t="shared" si="6"/>
        <v/>
      </c>
      <c r="I95" s="159" t="str">
        <f t="shared" si="7"/>
        <v/>
      </c>
      <c r="J95" s="154" t="str">
        <f>IF(A95="","",VLOOKUP(C95,'SKRÝT!!  Pomocné'!$D$1:$E$38,2,FALSE))</f>
        <v/>
      </c>
    </row>
    <row r="96" spans="1:10" x14ac:dyDescent="0.35">
      <c r="A96" s="156"/>
      <c r="B96" s="156"/>
      <c r="C96" s="156"/>
      <c r="D96" s="156"/>
      <c r="E96" s="156"/>
      <c r="F96" s="153" t="str">
        <f t="shared" si="4"/>
        <v/>
      </c>
      <c r="G96" s="153" t="str">
        <f t="shared" si="5"/>
        <v/>
      </c>
      <c r="H96" s="154" t="str">
        <f t="shared" si="6"/>
        <v/>
      </c>
      <c r="I96" s="159" t="str">
        <f t="shared" si="7"/>
        <v/>
      </c>
      <c r="J96" s="154" t="str">
        <f>IF(A96="","",VLOOKUP(C96,'SKRÝT!!  Pomocné'!$D$1:$E$38,2,FALSE))</f>
        <v/>
      </c>
    </row>
    <row r="97" spans="1:10" x14ac:dyDescent="0.35">
      <c r="A97" s="156"/>
      <c r="B97" s="156"/>
      <c r="C97" s="156"/>
      <c r="D97" s="156"/>
      <c r="E97" s="156"/>
      <c r="F97" s="153" t="str">
        <f t="shared" si="4"/>
        <v/>
      </c>
      <c r="G97" s="153" t="str">
        <f t="shared" si="5"/>
        <v/>
      </c>
      <c r="H97" s="154" t="str">
        <f t="shared" si="6"/>
        <v/>
      </c>
      <c r="I97" s="159" t="str">
        <f t="shared" si="7"/>
        <v/>
      </c>
      <c r="J97" s="154" t="str">
        <f>IF(A97="","",VLOOKUP(C97,'SKRÝT!!  Pomocné'!$D$1:$E$38,2,FALSE))</f>
        <v/>
      </c>
    </row>
    <row r="98" spans="1:10" x14ac:dyDescent="0.35">
      <c r="A98" s="156"/>
      <c r="B98" s="156"/>
      <c r="C98" s="156"/>
      <c r="D98" s="156"/>
      <c r="E98" s="156"/>
      <c r="F98" s="153" t="str">
        <f t="shared" si="4"/>
        <v/>
      </c>
      <c r="G98" s="153" t="str">
        <f t="shared" si="5"/>
        <v/>
      </c>
      <c r="H98" s="154" t="str">
        <f t="shared" si="6"/>
        <v/>
      </c>
      <c r="I98" s="159" t="str">
        <f t="shared" si="7"/>
        <v/>
      </c>
      <c r="J98" s="154" t="str">
        <f>IF(A98="","",VLOOKUP(C98,'SKRÝT!!  Pomocné'!$D$1:$E$38,2,FALSE))</f>
        <v/>
      </c>
    </row>
    <row r="99" spans="1:10" x14ac:dyDescent="0.35">
      <c r="A99" s="156"/>
      <c r="B99" s="156"/>
      <c r="C99" s="156"/>
      <c r="D99" s="156"/>
      <c r="E99" s="156"/>
      <c r="F99" s="153" t="str">
        <f t="shared" si="4"/>
        <v/>
      </c>
      <c r="G99" s="153" t="str">
        <f t="shared" si="5"/>
        <v/>
      </c>
      <c r="H99" s="154" t="str">
        <f t="shared" si="6"/>
        <v/>
      </c>
      <c r="I99" s="159" t="str">
        <f t="shared" si="7"/>
        <v/>
      </c>
      <c r="J99" s="154" t="str">
        <f>IF(A99="","",VLOOKUP(C99,'SKRÝT!!  Pomocné'!$D$1:$E$38,2,FALSE))</f>
        <v/>
      </c>
    </row>
    <row r="100" spans="1:10" x14ac:dyDescent="0.35">
      <c r="A100" s="156"/>
      <c r="B100" s="156"/>
      <c r="C100" s="156"/>
      <c r="D100" s="156"/>
      <c r="E100" s="156"/>
      <c r="F100" s="153" t="str">
        <f t="shared" si="4"/>
        <v/>
      </c>
      <c r="G100" s="153" t="str">
        <f t="shared" si="5"/>
        <v/>
      </c>
      <c r="H100" s="154" t="str">
        <f t="shared" si="6"/>
        <v/>
      </c>
      <c r="I100" s="159" t="str">
        <f t="shared" si="7"/>
        <v/>
      </c>
      <c r="J100" s="154" t="str">
        <f>IF(A100="","",VLOOKUP(C100,'SKRÝT!!  Pomocné'!$D$1:$E$38,2,FALSE))</f>
        <v/>
      </c>
    </row>
    <row r="101" spans="1:10" x14ac:dyDescent="0.35">
      <c r="A101" s="156"/>
      <c r="B101" s="156"/>
      <c r="C101" s="156"/>
      <c r="D101" s="156"/>
      <c r="E101" s="156"/>
      <c r="F101" s="153" t="str">
        <f t="shared" si="4"/>
        <v/>
      </c>
      <c r="G101" s="153" t="str">
        <f t="shared" si="5"/>
        <v/>
      </c>
      <c r="H101" s="154" t="str">
        <f t="shared" si="6"/>
        <v/>
      </c>
      <c r="I101" s="159" t="str">
        <f t="shared" si="7"/>
        <v/>
      </c>
      <c r="J101" s="154" t="str">
        <f>IF(A101="","",VLOOKUP(C101,'SKRÝT!!  Pomocné'!$D$1:$E$38,2,FALSE))</f>
        <v/>
      </c>
    </row>
    <row r="102" spans="1:10" x14ac:dyDescent="0.35">
      <c r="A102" s="156"/>
      <c r="B102" s="156"/>
      <c r="C102" s="156"/>
      <c r="D102" s="156"/>
      <c r="E102" s="156"/>
      <c r="F102" s="153" t="str">
        <f t="shared" si="4"/>
        <v/>
      </c>
      <c r="G102" s="153" t="str">
        <f t="shared" si="5"/>
        <v/>
      </c>
      <c r="H102" s="154" t="str">
        <f t="shared" si="6"/>
        <v/>
      </c>
      <c r="I102" s="159" t="str">
        <f t="shared" si="7"/>
        <v/>
      </c>
      <c r="J102" s="154" t="str">
        <f>IF(A102="","",VLOOKUP(C102,'SKRÝT!!  Pomocné'!$D$1:$E$38,2,FALSE))</f>
        <v/>
      </c>
    </row>
    <row r="103" spans="1:10" x14ac:dyDescent="0.35">
      <c r="A103" s="156"/>
      <c r="B103" s="156"/>
      <c r="C103" s="156"/>
      <c r="D103" s="156"/>
      <c r="E103" s="156"/>
      <c r="F103" s="153" t="str">
        <f t="shared" si="4"/>
        <v/>
      </c>
      <c r="G103" s="153" t="str">
        <f t="shared" si="5"/>
        <v/>
      </c>
      <c r="H103" s="154" t="str">
        <f t="shared" si="6"/>
        <v/>
      </c>
      <c r="I103" s="159" t="str">
        <f t="shared" si="7"/>
        <v/>
      </c>
      <c r="J103" s="154" t="str">
        <f>IF(A103="","",VLOOKUP(C103,'SKRÝT!!  Pomocné'!$D$1:$E$38,2,FALSE))</f>
        <v/>
      </c>
    </row>
    <row r="104" spans="1:10" x14ac:dyDescent="0.35">
      <c r="A104" s="156"/>
      <c r="B104" s="156"/>
      <c r="C104" s="156"/>
      <c r="D104" s="156"/>
      <c r="E104" s="156"/>
      <c r="F104" s="153" t="str">
        <f t="shared" si="4"/>
        <v/>
      </c>
      <c r="G104" s="153" t="str">
        <f t="shared" si="5"/>
        <v/>
      </c>
      <c r="H104" s="154" t="str">
        <f t="shared" si="6"/>
        <v/>
      </c>
      <c r="I104" s="159" t="str">
        <f t="shared" si="7"/>
        <v/>
      </c>
      <c r="J104" s="154" t="str">
        <f>IF(A104="","",VLOOKUP(C104,'SKRÝT!!  Pomocné'!$D$1:$E$38,2,FALSE))</f>
        <v/>
      </c>
    </row>
    <row r="105" spans="1:10" x14ac:dyDescent="0.35">
      <c r="A105" s="156"/>
      <c r="B105" s="156"/>
      <c r="C105" s="156"/>
      <c r="D105" s="156"/>
      <c r="E105" s="156"/>
      <c r="F105" s="153" t="str">
        <f t="shared" si="4"/>
        <v/>
      </c>
      <c r="G105" s="153" t="str">
        <f t="shared" si="5"/>
        <v/>
      </c>
      <c r="H105" s="154" t="str">
        <f t="shared" si="6"/>
        <v/>
      </c>
      <c r="I105" s="159" t="str">
        <f t="shared" si="7"/>
        <v/>
      </c>
      <c r="J105" s="154" t="str">
        <f>IF(A105="","",VLOOKUP(C105,'SKRÝT!!  Pomocné'!$D$1:$E$38,2,FALSE))</f>
        <v/>
      </c>
    </row>
    <row r="106" spans="1:10" x14ac:dyDescent="0.35">
      <c r="A106" s="156"/>
      <c r="B106" s="156"/>
      <c r="C106" s="156"/>
      <c r="D106" s="156"/>
      <c r="E106" s="156"/>
      <c r="F106" s="153" t="str">
        <f t="shared" si="4"/>
        <v/>
      </c>
      <c r="G106" s="153" t="str">
        <f t="shared" si="5"/>
        <v/>
      </c>
      <c r="H106" s="154" t="str">
        <f t="shared" si="6"/>
        <v/>
      </c>
      <c r="I106" s="159" t="str">
        <f t="shared" si="7"/>
        <v/>
      </c>
      <c r="J106" s="154" t="str">
        <f>IF(A106="","",VLOOKUP(C106,'SKRÝT!!  Pomocné'!$D$1:$E$38,2,FALSE))</f>
        <v/>
      </c>
    </row>
    <row r="107" spans="1:10" x14ac:dyDescent="0.35">
      <c r="A107" s="156"/>
      <c r="B107" s="156"/>
      <c r="C107" s="156"/>
      <c r="D107" s="156"/>
      <c r="E107" s="156"/>
      <c r="F107" s="153" t="str">
        <f t="shared" si="4"/>
        <v/>
      </c>
      <c r="G107" s="153" t="str">
        <f t="shared" si="5"/>
        <v/>
      </c>
      <c r="H107" s="154" t="str">
        <f t="shared" si="6"/>
        <v/>
      </c>
      <c r="I107" s="159" t="str">
        <f t="shared" si="7"/>
        <v/>
      </c>
      <c r="J107" s="154" t="str">
        <f>IF(A107="","",VLOOKUP(C107,'SKRÝT!!  Pomocné'!$D$1:$E$38,2,FALSE))</f>
        <v/>
      </c>
    </row>
    <row r="108" spans="1:10" x14ac:dyDescent="0.35">
      <c r="A108" s="156"/>
      <c r="B108" s="156"/>
      <c r="C108" s="156"/>
      <c r="D108" s="156"/>
      <c r="E108" s="156"/>
      <c r="F108" s="153" t="str">
        <f t="shared" si="4"/>
        <v/>
      </c>
      <c r="G108" s="153" t="str">
        <f t="shared" si="5"/>
        <v/>
      </c>
      <c r="H108" s="154" t="str">
        <f t="shared" si="6"/>
        <v/>
      </c>
      <c r="I108" s="159" t="str">
        <f t="shared" si="7"/>
        <v/>
      </c>
      <c r="J108" s="154" t="str">
        <f>IF(A108="","",VLOOKUP(C108,'SKRÝT!!  Pomocné'!$D$1:$E$38,2,FALSE))</f>
        <v/>
      </c>
    </row>
    <row r="109" spans="1:10" x14ac:dyDescent="0.35">
      <c r="A109" s="156"/>
      <c r="B109" s="156"/>
      <c r="C109" s="156"/>
      <c r="D109" s="156"/>
      <c r="E109" s="156"/>
      <c r="F109" s="153" t="str">
        <f t="shared" si="4"/>
        <v/>
      </c>
      <c r="G109" s="153" t="str">
        <f t="shared" si="5"/>
        <v/>
      </c>
      <c r="H109" s="154" t="str">
        <f t="shared" si="6"/>
        <v/>
      </c>
      <c r="I109" s="159" t="str">
        <f t="shared" si="7"/>
        <v/>
      </c>
      <c r="J109" s="154" t="str">
        <f>IF(A109="","",VLOOKUP(C109,'SKRÝT!!  Pomocné'!$D$1:$E$38,2,FALSE))</f>
        <v/>
      </c>
    </row>
    <row r="110" spans="1:10" x14ac:dyDescent="0.35">
      <c r="A110" s="156"/>
      <c r="B110" s="156"/>
      <c r="C110" s="156"/>
      <c r="D110" s="156"/>
      <c r="E110" s="156"/>
      <c r="F110" s="153" t="str">
        <f t="shared" si="4"/>
        <v/>
      </c>
      <c r="G110" s="153" t="str">
        <f t="shared" si="5"/>
        <v/>
      </c>
      <c r="H110" s="154" t="str">
        <f t="shared" si="6"/>
        <v/>
      </c>
      <c r="I110" s="159" t="str">
        <f t="shared" si="7"/>
        <v/>
      </c>
      <c r="J110" s="154" t="str">
        <f>IF(A110="","",VLOOKUP(C110,'SKRÝT!!  Pomocné'!$D$1:$E$38,2,FALSE))</f>
        <v/>
      </c>
    </row>
    <row r="111" spans="1:10" x14ac:dyDescent="0.35">
      <c r="A111" s="156"/>
      <c r="B111" s="156"/>
      <c r="C111" s="156"/>
      <c r="D111" s="156"/>
      <c r="E111" s="156"/>
      <c r="F111" s="153" t="str">
        <f t="shared" si="4"/>
        <v/>
      </c>
      <c r="G111" s="153" t="str">
        <f t="shared" si="5"/>
        <v/>
      </c>
      <c r="H111" s="154" t="str">
        <f t="shared" si="6"/>
        <v/>
      </c>
      <c r="I111" s="159" t="str">
        <f t="shared" si="7"/>
        <v/>
      </c>
      <c r="J111" s="154" t="str">
        <f>IF(A111="","",VLOOKUP(C111,'SKRÝT!!  Pomocné'!$D$1:$E$38,2,FALSE))</f>
        <v/>
      </c>
    </row>
    <row r="112" spans="1:10" x14ac:dyDescent="0.35">
      <c r="A112" s="156"/>
      <c r="B112" s="156"/>
      <c r="C112" s="156"/>
      <c r="D112" s="156"/>
      <c r="E112" s="156"/>
      <c r="F112" s="153" t="str">
        <f t="shared" si="4"/>
        <v/>
      </c>
      <c r="G112" s="153" t="str">
        <f t="shared" si="5"/>
        <v/>
      </c>
      <c r="H112" s="154" t="str">
        <f t="shared" si="6"/>
        <v/>
      </c>
      <c r="I112" s="159" t="str">
        <f t="shared" si="7"/>
        <v/>
      </c>
      <c r="J112" s="154" t="str">
        <f>IF(A112="","",VLOOKUP(C112,'SKRÝT!!  Pomocné'!$D$1:$E$38,2,FALSE))</f>
        <v/>
      </c>
    </row>
    <row r="113" spans="1:10" x14ac:dyDescent="0.35">
      <c r="A113" s="156"/>
      <c r="B113" s="156"/>
      <c r="C113" s="156"/>
      <c r="D113" s="156"/>
      <c r="E113" s="156"/>
      <c r="F113" s="153" t="str">
        <f t="shared" si="4"/>
        <v/>
      </c>
      <c r="G113" s="153" t="str">
        <f t="shared" si="5"/>
        <v/>
      </c>
      <c r="H113" s="154" t="str">
        <f t="shared" si="6"/>
        <v/>
      </c>
      <c r="I113" s="159" t="str">
        <f t="shared" si="7"/>
        <v/>
      </c>
      <c r="J113" s="154" t="str">
        <f>IF(A113="","",VLOOKUP(C113,'SKRÝT!!  Pomocné'!$D$1:$E$38,2,FALSE))</f>
        <v/>
      </c>
    </row>
    <row r="114" spans="1:10" x14ac:dyDescent="0.35">
      <c r="A114" s="156"/>
      <c r="B114" s="156"/>
      <c r="C114" s="156"/>
      <c r="D114" s="156"/>
      <c r="E114" s="156"/>
      <c r="F114" s="153" t="str">
        <f t="shared" si="4"/>
        <v/>
      </c>
      <c r="G114" s="153" t="str">
        <f t="shared" si="5"/>
        <v/>
      </c>
      <c r="H114" s="154" t="str">
        <f t="shared" si="6"/>
        <v/>
      </c>
      <c r="I114" s="159" t="str">
        <f t="shared" si="7"/>
        <v/>
      </c>
      <c r="J114" s="154" t="str">
        <f>IF(A114="","",VLOOKUP(C114,'SKRÝT!!  Pomocné'!$D$1:$E$38,2,FALSE))</f>
        <v/>
      </c>
    </row>
    <row r="115" spans="1:10" x14ac:dyDescent="0.35">
      <c r="A115" s="156"/>
      <c r="B115" s="156"/>
      <c r="C115" s="156"/>
      <c r="D115" s="156"/>
      <c r="E115" s="156"/>
      <c r="F115" s="153" t="str">
        <f t="shared" si="4"/>
        <v/>
      </c>
      <c r="G115" s="153" t="str">
        <f t="shared" si="5"/>
        <v/>
      </c>
      <c r="H115" s="154" t="str">
        <f t="shared" si="6"/>
        <v/>
      </c>
      <c r="I115" s="159" t="str">
        <f t="shared" si="7"/>
        <v/>
      </c>
      <c r="J115" s="154" t="str">
        <f>IF(A115="","",VLOOKUP(C115,'SKRÝT!!  Pomocné'!$D$1:$E$38,2,FALSE))</f>
        <v/>
      </c>
    </row>
    <row r="116" spans="1:10" x14ac:dyDescent="0.35">
      <c r="A116" s="156"/>
      <c r="B116" s="156"/>
      <c r="C116" s="156"/>
      <c r="D116" s="156"/>
      <c r="E116" s="156"/>
      <c r="F116" s="153" t="str">
        <f t="shared" si="4"/>
        <v/>
      </c>
      <c r="G116" s="153" t="str">
        <f t="shared" si="5"/>
        <v/>
      </c>
      <c r="H116" s="154" t="str">
        <f t="shared" si="6"/>
        <v/>
      </c>
      <c r="I116" s="159" t="str">
        <f t="shared" si="7"/>
        <v/>
      </c>
      <c r="J116" s="154" t="str">
        <f>IF(A116="","",VLOOKUP(C116,'SKRÝT!!  Pomocné'!$D$1:$E$38,2,FALSE))</f>
        <v/>
      </c>
    </row>
    <row r="117" spans="1:10" x14ac:dyDescent="0.35">
      <c r="A117" s="156"/>
      <c r="B117" s="156"/>
      <c r="C117" s="156"/>
      <c r="D117" s="156"/>
      <c r="E117" s="156"/>
      <c r="F117" s="153" t="str">
        <f t="shared" si="4"/>
        <v/>
      </c>
      <c r="G117" s="153" t="str">
        <f t="shared" si="5"/>
        <v/>
      </c>
      <c r="H117" s="154" t="str">
        <f t="shared" si="6"/>
        <v/>
      </c>
      <c r="I117" s="159" t="str">
        <f t="shared" si="7"/>
        <v/>
      </c>
      <c r="J117" s="154" t="str">
        <f>IF(A117="","",VLOOKUP(C117,'SKRÝT!!  Pomocné'!$D$1:$E$38,2,FALSE))</f>
        <v/>
      </c>
    </row>
    <row r="118" spans="1:10" x14ac:dyDescent="0.35">
      <c r="A118" s="156"/>
      <c r="B118" s="156"/>
      <c r="C118" s="156"/>
      <c r="D118" s="156"/>
      <c r="E118" s="156"/>
      <c r="F118" s="153" t="str">
        <f t="shared" si="4"/>
        <v/>
      </c>
      <c r="G118" s="153" t="str">
        <f t="shared" si="5"/>
        <v/>
      </c>
      <c r="H118" s="154" t="str">
        <f t="shared" si="6"/>
        <v/>
      </c>
      <c r="I118" s="159" t="str">
        <f t="shared" si="7"/>
        <v/>
      </c>
      <c r="J118" s="154" t="str">
        <f>IF(A118="","",VLOOKUP(C118,'SKRÝT!!  Pomocné'!$D$1:$E$38,2,FALSE))</f>
        <v/>
      </c>
    </row>
    <row r="119" spans="1:10" x14ac:dyDescent="0.35">
      <c r="A119" s="156"/>
      <c r="B119" s="156"/>
      <c r="C119" s="156"/>
      <c r="D119" s="156"/>
      <c r="E119" s="156"/>
      <c r="F119" s="153" t="str">
        <f t="shared" si="4"/>
        <v/>
      </c>
      <c r="G119" s="153" t="str">
        <f t="shared" si="5"/>
        <v/>
      </c>
      <c r="H119" s="154" t="str">
        <f t="shared" si="6"/>
        <v/>
      </c>
      <c r="I119" s="159" t="str">
        <f t="shared" si="7"/>
        <v/>
      </c>
      <c r="J119" s="154" t="str">
        <f>IF(A119="","",VLOOKUP(C119,'SKRÝT!!  Pomocné'!$D$1:$E$38,2,FALSE))</f>
        <v/>
      </c>
    </row>
    <row r="120" spans="1:10" x14ac:dyDescent="0.35">
      <c r="A120" s="156"/>
      <c r="B120" s="156"/>
      <c r="C120" s="156"/>
      <c r="D120" s="156"/>
      <c r="E120" s="156"/>
      <c r="F120" s="153" t="str">
        <f t="shared" si="4"/>
        <v/>
      </c>
      <c r="G120" s="153" t="str">
        <f t="shared" si="5"/>
        <v/>
      </c>
      <c r="H120" s="154" t="str">
        <f t="shared" si="6"/>
        <v/>
      </c>
      <c r="I120" s="159" t="str">
        <f t="shared" si="7"/>
        <v/>
      </c>
      <c r="J120" s="154" t="str">
        <f>IF(A120="","",VLOOKUP(C120,'SKRÝT!!  Pomocné'!$D$1:$E$38,2,FALSE))</f>
        <v/>
      </c>
    </row>
    <row r="121" spans="1:10" x14ac:dyDescent="0.35">
      <c r="A121" s="156"/>
      <c r="B121" s="156"/>
      <c r="C121" s="156"/>
      <c r="D121" s="156"/>
      <c r="E121" s="156"/>
      <c r="F121" s="153" t="str">
        <f t="shared" si="4"/>
        <v/>
      </c>
      <c r="G121" s="153" t="str">
        <f t="shared" si="5"/>
        <v/>
      </c>
      <c r="H121" s="154" t="str">
        <f t="shared" si="6"/>
        <v/>
      </c>
      <c r="I121" s="159" t="str">
        <f t="shared" si="7"/>
        <v/>
      </c>
      <c r="J121" s="154" t="str">
        <f>IF(A121="","",VLOOKUP(C121,'SKRÝT!!  Pomocné'!$D$1:$E$38,2,FALSE))</f>
        <v/>
      </c>
    </row>
    <row r="122" spans="1:10" x14ac:dyDescent="0.35">
      <c r="A122" s="156"/>
      <c r="B122" s="156"/>
      <c r="C122" s="156"/>
      <c r="D122" s="156"/>
      <c r="E122" s="156"/>
      <c r="F122" s="153" t="str">
        <f t="shared" si="4"/>
        <v/>
      </c>
      <c r="G122" s="153" t="str">
        <f t="shared" si="5"/>
        <v/>
      </c>
      <c r="H122" s="154" t="str">
        <f t="shared" si="6"/>
        <v/>
      </c>
      <c r="I122" s="159" t="str">
        <f t="shared" si="7"/>
        <v/>
      </c>
      <c r="J122" s="154" t="str">
        <f>IF(A122="","",VLOOKUP(C122,'SKRÝT!!  Pomocné'!$D$1:$E$38,2,FALSE))</f>
        <v/>
      </c>
    </row>
    <row r="123" spans="1:10" x14ac:dyDescent="0.35">
      <c r="A123" s="156"/>
      <c r="B123" s="156"/>
      <c r="C123" s="156"/>
      <c r="D123" s="156"/>
      <c r="E123" s="156"/>
      <c r="F123" s="153" t="str">
        <f t="shared" si="4"/>
        <v/>
      </c>
      <c r="G123" s="153" t="str">
        <f t="shared" si="5"/>
        <v/>
      </c>
      <c r="H123" s="154" t="str">
        <f t="shared" si="6"/>
        <v/>
      </c>
      <c r="I123" s="159" t="str">
        <f t="shared" si="7"/>
        <v/>
      </c>
      <c r="J123" s="154" t="str">
        <f>IF(A123="","",VLOOKUP(C123,'SKRÝT!!  Pomocné'!$D$1:$E$38,2,FALSE))</f>
        <v/>
      </c>
    </row>
    <row r="124" spans="1:10" x14ac:dyDescent="0.35">
      <c r="A124" s="156"/>
      <c r="B124" s="156"/>
      <c r="C124" s="156"/>
      <c r="D124" s="156"/>
      <c r="E124" s="156"/>
      <c r="F124" s="153" t="str">
        <f t="shared" si="4"/>
        <v/>
      </c>
      <c r="G124" s="153" t="str">
        <f t="shared" si="5"/>
        <v/>
      </c>
      <c r="H124" s="154" t="str">
        <f t="shared" si="6"/>
        <v/>
      </c>
      <c r="I124" s="159" t="str">
        <f t="shared" si="7"/>
        <v/>
      </c>
      <c r="J124" s="154" t="str">
        <f>IF(A124="","",VLOOKUP(C124,'SKRÝT!!  Pomocné'!$D$1:$E$38,2,FALSE))</f>
        <v/>
      </c>
    </row>
    <row r="125" spans="1:10" x14ac:dyDescent="0.35">
      <c r="A125" s="156"/>
      <c r="B125" s="156"/>
      <c r="C125" s="156"/>
      <c r="D125" s="156"/>
      <c r="E125" s="156"/>
      <c r="F125" s="153" t="str">
        <f t="shared" si="4"/>
        <v/>
      </c>
      <c r="G125" s="153" t="str">
        <f t="shared" si="5"/>
        <v/>
      </c>
      <c r="H125" s="154" t="str">
        <f t="shared" si="6"/>
        <v/>
      </c>
      <c r="I125" s="159" t="str">
        <f t="shared" si="7"/>
        <v/>
      </c>
      <c r="J125" s="154" t="str">
        <f>IF(A125="","",VLOOKUP(C125,'SKRÝT!!  Pomocné'!$D$1:$E$38,2,FALSE))</f>
        <v/>
      </c>
    </row>
    <row r="126" spans="1:10" x14ac:dyDescent="0.35">
      <c r="A126" s="156"/>
      <c r="B126" s="156"/>
      <c r="C126" s="156"/>
      <c r="D126" s="156"/>
      <c r="E126" s="156"/>
      <c r="F126" s="153" t="str">
        <f t="shared" si="4"/>
        <v/>
      </c>
      <c r="G126" s="153" t="str">
        <f t="shared" si="5"/>
        <v/>
      </c>
      <c r="H126" s="154" t="str">
        <f t="shared" si="6"/>
        <v/>
      </c>
      <c r="I126" s="159" t="str">
        <f t="shared" si="7"/>
        <v/>
      </c>
      <c r="J126" s="154" t="str">
        <f>IF(A126="","",VLOOKUP(C126,'SKRÝT!!  Pomocné'!$D$1:$E$38,2,FALSE))</f>
        <v/>
      </c>
    </row>
    <row r="127" spans="1:10" x14ac:dyDescent="0.35">
      <c r="A127" s="156"/>
      <c r="B127" s="156"/>
      <c r="C127" s="156"/>
      <c r="D127" s="156"/>
      <c r="E127" s="156"/>
      <c r="F127" s="153" t="str">
        <f t="shared" si="4"/>
        <v/>
      </c>
      <c r="G127" s="153" t="str">
        <f t="shared" si="5"/>
        <v/>
      </c>
      <c r="H127" s="154" t="str">
        <f t="shared" si="6"/>
        <v/>
      </c>
      <c r="I127" s="159" t="str">
        <f t="shared" si="7"/>
        <v/>
      </c>
      <c r="J127" s="154" t="str">
        <f>IF(A127="","",VLOOKUP(C127,'SKRÝT!!  Pomocné'!$D$1:$E$38,2,FALSE))</f>
        <v/>
      </c>
    </row>
    <row r="128" spans="1:10" x14ac:dyDescent="0.35">
      <c r="A128" s="156"/>
      <c r="B128" s="156"/>
      <c r="C128" s="156"/>
      <c r="D128" s="156"/>
      <c r="E128" s="156"/>
      <c r="F128" s="153" t="str">
        <f t="shared" si="4"/>
        <v/>
      </c>
      <c r="G128" s="153" t="str">
        <f t="shared" si="5"/>
        <v/>
      </c>
      <c r="H128" s="154" t="str">
        <f t="shared" si="6"/>
        <v/>
      </c>
      <c r="I128" s="159" t="str">
        <f t="shared" si="7"/>
        <v/>
      </c>
      <c r="J128" s="154" t="str">
        <f>IF(A128="","",VLOOKUP(C128,'SKRÝT!!  Pomocné'!$D$1:$E$38,2,FALSE))</f>
        <v/>
      </c>
    </row>
    <row r="129" spans="1:10" x14ac:dyDescent="0.35">
      <c r="A129" s="156"/>
      <c r="B129" s="156"/>
      <c r="C129" s="156"/>
      <c r="D129" s="156"/>
      <c r="E129" s="156"/>
      <c r="F129" s="153" t="str">
        <f t="shared" si="4"/>
        <v/>
      </c>
      <c r="G129" s="153" t="str">
        <f t="shared" si="5"/>
        <v/>
      </c>
      <c r="H129" s="154" t="str">
        <f t="shared" si="6"/>
        <v/>
      </c>
      <c r="I129" s="159" t="str">
        <f t="shared" si="7"/>
        <v/>
      </c>
      <c r="J129" s="154" t="str">
        <f>IF(A129="","",VLOOKUP(C129,'SKRÝT!!  Pomocné'!$D$1:$E$38,2,FALSE))</f>
        <v/>
      </c>
    </row>
    <row r="130" spans="1:10" x14ac:dyDescent="0.35">
      <c r="A130" s="156"/>
      <c r="B130" s="156"/>
      <c r="C130" s="156"/>
      <c r="D130" s="156"/>
      <c r="E130" s="156"/>
      <c r="F130" s="153" t="str">
        <f t="shared" si="4"/>
        <v/>
      </c>
      <c r="G130" s="153" t="str">
        <f t="shared" si="5"/>
        <v/>
      </c>
      <c r="H130" s="154" t="str">
        <f t="shared" si="6"/>
        <v/>
      </c>
      <c r="I130" s="159" t="str">
        <f t="shared" si="7"/>
        <v/>
      </c>
      <c r="J130" s="154" t="str">
        <f>IF(A130="","",VLOOKUP(C130,'SKRÝT!!  Pomocné'!$D$1:$E$38,2,FALSE))</f>
        <v/>
      </c>
    </row>
    <row r="131" spans="1:10" x14ac:dyDescent="0.35">
      <c r="A131" s="156"/>
      <c r="B131" s="156"/>
      <c r="C131" s="156"/>
      <c r="D131" s="156"/>
      <c r="E131" s="156"/>
      <c r="F131" s="153" t="str">
        <f t="shared" si="4"/>
        <v/>
      </c>
      <c r="G131" s="153" t="str">
        <f t="shared" si="5"/>
        <v/>
      </c>
      <c r="H131" s="154" t="str">
        <f t="shared" si="6"/>
        <v/>
      </c>
      <c r="I131" s="159" t="str">
        <f t="shared" si="7"/>
        <v/>
      </c>
      <c r="J131" s="154" t="str">
        <f>IF(A131="","",VLOOKUP(C131,'SKRÝT!!  Pomocné'!$D$1:$E$38,2,FALSE))</f>
        <v/>
      </c>
    </row>
    <row r="132" spans="1:10" x14ac:dyDescent="0.35">
      <c r="A132" s="156"/>
      <c r="B132" s="156"/>
      <c r="C132" s="156"/>
      <c r="D132" s="156"/>
      <c r="E132" s="156"/>
      <c r="F132" s="153" t="str">
        <f t="shared" ref="F132:F195" si="8">IF(A132="","",IF(D132/J132*E132&gt;0.9,1,IF(D132/J132*E132&gt;0.8,0.9,IF(D132/J132*E132&gt;0.7,0.8,IF(D132/J132*E132&gt;0.6,0.7,IF(D132/J132*E132&gt;0.5,0.6,IF(D132/J132*E132&gt;0.4,0.5,IF(D132/J132*E132&gt;0.3,0.4,IF(D132/J132*E132&gt;0.2,0.3,IF(D132/J132*E132&gt;0.1,0.2,IF(D132/J132*E132&gt;0,0.1,0)))))))))))</f>
        <v/>
      </c>
      <c r="G132" s="153" t="str">
        <f t="shared" ref="G132:G195" si="9">IF(B132="","",IF(OR(B132="2.I/3",B132="2.II/3"),I132,H132))</f>
        <v/>
      </c>
      <c r="H132" s="154" t="str">
        <f t="shared" ref="H132:H195" si="10">IF(A132="","",(E132-F132)*10)</f>
        <v/>
      </c>
      <c r="I132" s="159" t="str">
        <f t="shared" ref="I132:I195" si="11">IF(A132="","",IF(E132=1,IF(F132&gt;0.9,0,IF(F132&gt;0.8,0.2,IF(F132&gt;0.7,0.4,IF(F132&gt;0.6,0.6,IF(F132&gt;0.5,0.8,IF(F132&gt;0.4,1,IF(F132&gt;0.3,1.2,IF(F132&gt;0.2,1.4,IF(F132&gt;0.1,1.6,IF(F132&gt;0,1.8,2)))))))))),IF(E132=0.5,IF(F132&gt;0.4,0,IF(F132&gt;0.3,0.2,IF(F132&gt;0.2,0.4,IF(F132&gt;0.1,0.6,IF(F132&gt;0,0.8,1))))),"NR")))</f>
        <v/>
      </c>
      <c r="J132" s="154" t="str">
        <f>IF(A132="","",VLOOKUP(C132,'SKRÝT!!  Pomocné'!$D$1:$E$38,2,FALSE))</f>
        <v/>
      </c>
    </row>
    <row r="133" spans="1:10" x14ac:dyDescent="0.35">
      <c r="A133" s="156"/>
      <c r="B133" s="156"/>
      <c r="C133" s="156"/>
      <c r="D133" s="156"/>
      <c r="E133" s="156"/>
      <c r="F133" s="153" t="str">
        <f t="shared" si="8"/>
        <v/>
      </c>
      <c r="G133" s="153" t="str">
        <f t="shared" si="9"/>
        <v/>
      </c>
      <c r="H133" s="154" t="str">
        <f t="shared" si="10"/>
        <v/>
      </c>
      <c r="I133" s="159" t="str">
        <f t="shared" si="11"/>
        <v/>
      </c>
      <c r="J133" s="154" t="str">
        <f>IF(A133="","",VLOOKUP(C133,'SKRÝT!!  Pomocné'!$D$1:$E$38,2,FALSE))</f>
        <v/>
      </c>
    </row>
    <row r="134" spans="1:10" x14ac:dyDescent="0.35">
      <c r="A134" s="156"/>
      <c r="B134" s="156"/>
      <c r="C134" s="156"/>
      <c r="D134" s="156"/>
      <c r="E134" s="156"/>
      <c r="F134" s="153" t="str">
        <f t="shared" si="8"/>
        <v/>
      </c>
      <c r="G134" s="153" t="str">
        <f t="shared" si="9"/>
        <v/>
      </c>
      <c r="H134" s="154" t="str">
        <f t="shared" si="10"/>
        <v/>
      </c>
      <c r="I134" s="159" t="str">
        <f t="shared" si="11"/>
        <v/>
      </c>
      <c r="J134" s="154" t="str">
        <f>IF(A134="","",VLOOKUP(C134,'SKRÝT!!  Pomocné'!$D$1:$E$38,2,FALSE))</f>
        <v/>
      </c>
    </row>
    <row r="135" spans="1:10" x14ac:dyDescent="0.35">
      <c r="A135" s="156"/>
      <c r="B135" s="156"/>
      <c r="C135" s="156"/>
      <c r="D135" s="156"/>
      <c r="E135" s="156"/>
      <c r="F135" s="153" t="str">
        <f t="shared" si="8"/>
        <v/>
      </c>
      <c r="G135" s="153" t="str">
        <f t="shared" si="9"/>
        <v/>
      </c>
      <c r="H135" s="154" t="str">
        <f t="shared" si="10"/>
        <v/>
      </c>
      <c r="I135" s="159" t="str">
        <f t="shared" si="11"/>
        <v/>
      </c>
      <c r="J135" s="154" t="str">
        <f>IF(A135="","",VLOOKUP(C135,'SKRÝT!!  Pomocné'!$D$1:$E$38,2,FALSE))</f>
        <v/>
      </c>
    </row>
    <row r="136" spans="1:10" x14ac:dyDescent="0.35">
      <c r="A136" s="156"/>
      <c r="B136" s="156"/>
      <c r="C136" s="156"/>
      <c r="D136" s="156"/>
      <c r="E136" s="156"/>
      <c r="F136" s="153" t="str">
        <f t="shared" si="8"/>
        <v/>
      </c>
      <c r="G136" s="153" t="str">
        <f t="shared" si="9"/>
        <v/>
      </c>
      <c r="H136" s="154" t="str">
        <f t="shared" si="10"/>
        <v/>
      </c>
      <c r="I136" s="159" t="str">
        <f t="shared" si="11"/>
        <v/>
      </c>
      <c r="J136" s="154" t="str">
        <f>IF(A136="","",VLOOKUP(C136,'SKRÝT!!  Pomocné'!$D$1:$E$38,2,FALSE))</f>
        <v/>
      </c>
    </row>
    <row r="137" spans="1:10" x14ac:dyDescent="0.35">
      <c r="A137" s="156"/>
      <c r="B137" s="156"/>
      <c r="C137" s="156"/>
      <c r="D137" s="156"/>
      <c r="E137" s="156"/>
      <c r="F137" s="153" t="str">
        <f t="shared" si="8"/>
        <v/>
      </c>
      <c r="G137" s="153" t="str">
        <f t="shared" si="9"/>
        <v/>
      </c>
      <c r="H137" s="154" t="str">
        <f t="shared" si="10"/>
        <v/>
      </c>
      <c r="I137" s="159" t="str">
        <f t="shared" si="11"/>
        <v/>
      </c>
      <c r="J137" s="154" t="str">
        <f>IF(A137="","",VLOOKUP(C137,'SKRÝT!!  Pomocné'!$D$1:$E$38,2,FALSE))</f>
        <v/>
      </c>
    </row>
    <row r="138" spans="1:10" x14ac:dyDescent="0.35">
      <c r="A138" s="156"/>
      <c r="B138" s="156"/>
      <c r="C138" s="156"/>
      <c r="D138" s="156"/>
      <c r="E138" s="156"/>
      <c r="F138" s="153" t="str">
        <f t="shared" si="8"/>
        <v/>
      </c>
      <c r="G138" s="153" t="str">
        <f t="shared" si="9"/>
        <v/>
      </c>
      <c r="H138" s="154" t="str">
        <f t="shared" si="10"/>
        <v/>
      </c>
      <c r="I138" s="159" t="str">
        <f t="shared" si="11"/>
        <v/>
      </c>
      <c r="J138" s="154" t="str">
        <f>IF(A138="","",VLOOKUP(C138,'SKRÝT!!  Pomocné'!$D$1:$E$38,2,FALSE))</f>
        <v/>
      </c>
    </row>
    <row r="139" spans="1:10" x14ac:dyDescent="0.35">
      <c r="A139" s="156"/>
      <c r="B139" s="156"/>
      <c r="C139" s="156"/>
      <c r="D139" s="156"/>
      <c r="E139" s="156"/>
      <c r="F139" s="153" t="str">
        <f t="shared" si="8"/>
        <v/>
      </c>
      <c r="G139" s="153" t="str">
        <f t="shared" si="9"/>
        <v/>
      </c>
      <c r="H139" s="154" t="str">
        <f t="shared" si="10"/>
        <v/>
      </c>
      <c r="I139" s="159" t="str">
        <f t="shared" si="11"/>
        <v/>
      </c>
      <c r="J139" s="154" t="str">
        <f>IF(A139="","",VLOOKUP(C139,'SKRÝT!!  Pomocné'!$D$1:$E$38,2,FALSE))</f>
        <v/>
      </c>
    </row>
    <row r="140" spans="1:10" x14ac:dyDescent="0.35">
      <c r="A140" s="156"/>
      <c r="B140" s="156"/>
      <c r="C140" s="156"/>
      <c r="D140" s="156"/>
      <c r="E140" s="156"/>
      <c r="F140" s="153" t="str">
        <f t="shared" si="8"/>
        <v/>
      </c>
      <c r="G140" s="153" t="str">
        <f t="shared" si="9"/>
        <v/>
      </c>
      <c r="H140" s="154" t="str">
        <f t="shared" si="10"/>
        <v/>
      </c>
      <c r="I140" s="159" t="str">
        <f t="shared" si="11"/>
        <v/>
      </c>
      <c r="J140" s="154" t="str">
        <f>IF(A140="","",VLOOKUP(C140,'SKRÝT!!  Pomocné'!$D$1:$E$38,2,FALSE))</f>
        <v/>
      </c>
    </row>
    <row r="141" spans="1:10" x14ac:dyDescent="0.35">
      <c r="A141" s="156"/>
      <c r="B141" s="156"/>
      <c r="C141" s="156"/>
      <c r="D141" s="156"/>
      <c r="E141" s="156"/>
      <c r="F141" s="153" t="str">
        <f t="shared" si="8"/>
        <v/>
      </c>
      <c r="G141" s="153" t="str">
        <f t="shared" si="9"/>
        <v/>
      </c>
      <c r="H141" s="154" t="str">
        <f t="shared" si="10"/>
        <v/>
      </c>
      <c r="I141" s="159" t="str">
        <f t="shared" si="11"/>
        <v/>
      </c>
      <c r="J141" s="154" t="str">
        <f>IF(A141="","",VLOOKUP(C141,'SKRÝT!!  Pomocné'!$D$1:$E$38,2,FALSE))</f>
        <v/>
      </c>
    </row>
    <row r="142" spans="1:10" x14ac:dyDescent="0.35">
      <c r="A142" s="156"/>
      <c r="B142" s="156"/>
      <c r="C142" s="156"/>
      <c r="D142" s="156"/>
      <c r="E142" s="156"/>
      <c r="F142" s="153" t="str">
        <f t="shared" si="8"/>
        <v/>
      </c>
      <c r="G142" s="153" t="str">
        <f t="shared" si="9"/>
        <v/>
      </c>
      <c r="H142" s="154" t="str">
        <f t="shared" si="10"/>
        <v/>
      </c>
      <c r="I142" s="159" t="str">
        <f t="shared" si="11"/>
        <v/>
      </c>
      <c r="J142" s="154" t="str">
        <f>IF(A142="","",VLOOKUP(C142,'SKRÝT!!  Pomocné'!$D$1:$E$38,2,FALSE))</f>
        <v/>
      </c>
    </row>
    <row r="143" spans="1:10" x14ac:dyDescent="0.35">
      <c r="A143" s="156"/>
      <c r="B143" s="156"/>
      <c r="C143" s="156"/>
      <c r="D143" s="156"/>
      <c r="E143" s="156"/>
      <c r="F143" s="153" t="str">
        <f t="shared" si="8"/>
        <v/>
      </c>
      <c r="G143" s="153" t="str">
        <f t="shared" si="9"/>
        <v/>
      </c>
      <c r="H143" s="154" t="str">
        <f t="shared" si="10"/>
        <v/>
      </c>
      <c r="I143" s="159" t="str">
        <f t="shared" si="11"/>
        <v/>
      </c>
      <c r="J143" s="154" t="str">
        <f>IF(A143="","",VLOOKUP(C143,'SKRÝT!!  Pomocné'!$D$1:$E$38,2,FALSE))</f>
        <v/>
      </c>
    </row>
    <row r="144" spans="1:10" x14ac:dyDescent="0.35">
      <c r="A144" s="156"/>
      <c r="B144" s="156"/>
      <c r="C144" s="156"/>
      <c r="D144" s="156"/>
      <c r="E144" s="156"/>
      <c r="F144" s="153" t="str">
        <f t="shared" si="8"/>
        <v/>
      </c>
      <c r="G144" s="153" t="str">
        <f t="shared" si="9"/>
        <v/>
      </c>
      <c r="H144" s="154" t="str">
        <f t="shared" si="10"/>
        <v/>
      </c>
      <c r="I144" s="159" t="str">
        <f t="shared" si="11"/>
        <v/>
      </c>
      <c r="J144" s="154" t="str">
        <f>IF(A144="","",VLOOKUP(C144,'SKRÝT!!  Pomocné'!$D$1:$E$38,2,FALSE))</f>
        <v/>
      </c>
    </row>
    <row r="145" spans="1:10" x14ac:dyDescent="0.35">
      <c r="A145" s="156"/>
      <c r="B145" s="156"/>
      <c r="C145" s="156"/>
      <c r="D145" s="156"/>
      <c r="E145" s="156"/>
      <c r="F145" s="153" t="str">
        <f t="shared" si="8"/>
        <v/>
      </c>
      <c r="G145" s="153" t="str">
        <f t="shared" si="9"/>
        <v/>
      </c>
      <c r="H145" s="154" t="str">
        <f t="shared" si="10"/>
        <v/>
      </c>
      <c r="I145" s="159" t="str">
        <f t="shared" si="11"/>
        <v/>
      </c>
      <c r="J145" s="154" t="str">
        <f>IF(A145="","",VLOOKUP(C145,'SKRÝT!!  Pomocné'!$D$1:$E$38,2,FALSE))</f>
        <v/>
      </c>
    </row>
    <row r="146" spans="1:10" x14ac:dyDescent="0.35">
      <c r="A146" s="156"/>
      <c r="B146" s="156"/>
      <c r="C146" s="156"/>
      <c r="D146" s="156"/>
      <c r="E146" s="156"/>
      <c r="F146" s="153" t="str">
        <f t="shared" si="8"/>
        <v/>
      </c>
      <c r="G146" s="153" t="str">
        <f t="shared" si="9"/>
        <v/>
      </c>
      <c r="H146" s="154" t="str">
        <f t="shared" si="10"/>
        <v/>
      </c>
      <c r="I146" s="159" t="str">
        <f t="shared" si="11"/>
        <v/>
      </c>
      <c r="J146" s="154" t="str">
        <f>IF(A146="","",VLOOKUP(C146,'SKRÝT!!  Pomocné'!$D$1:$E$38,2,FALSE))</f>
        <v/>
      </c>
    </row>
    <row r="147" spans="1:10" x14ac:dyDescent="0.35">
      <c r="A147" s="156"/>
      <c r="B147" s="156"/>
      <c r="C147" s="156"/>
      <c r="D147" s="156"/>
      <c r="E147" s="156"/>
      <c r="F147" s="153" t="str">
        <f t="shared" si="8"/>
        <v/>
      </c>
      <c r="G147" s="153" t="str">
        <f t="shared" si="9"/>
        <v/>
      </c>
      <c r="H147" s="154" t="str">
        <f t="shared" si="10"/>
        <v/>
      </c>
      <c r="I147" s="159" t="str">
        <f t="shared" si="11"/>
        <v/>
      </c>
      <c r="J147" s="154" t="str">
        <f>IF(A147="","",VLOOKUP(C147,'SKRÝT!!  Pomocné'!$D$1:$E$38,2,FALSE))</f>
        <v/>
      </c>
    </row>
    <row r="148" spans="1:10" x14ac:dyDescent="0.35">
      <c r="A148" s="156"/>
      <c r="B148" s="156"/>
      <c r="C148" s="156"/>
      <c r="D148" s="156"/>
      <c r="E148" s="156"/>
      <c r="F148" s="153" t="str">
        <f t="shared" si="8"/>
        <v/>
      </c>
      <c r="G148" s="153" t="str">
        <f t="shared" si="9"/>
        <v/>
      </c>
      <c r="H148" s="154" t="str">
        <f t="shared" si="10"/>
        <v/>
      </c>
      <c r="I148" s="159" t="str">
        <f t="shared" si="11"/>
        <v/>
      </c>
      <c r="J148" s="154" t="str">
        <f>IF(A148="","",VLOOKUP(C148,'SKRÝT!!  Pomocné'!$D$1:$E$38,2,FALSE))</f>
        <v/>
      </c>
    </row>
    <row r="149" spans="1:10" x14ac:dyDescent="0.35">
      <c r="A149" s="156"/>
      <c r="B149" s="156"/>
      <c r="C149" s="156"/>
      <c r="D149" s="156"/>
      <c r="E149" s="156"/>
      <c r="F149" s="153" t="str">
        <f t="shared" si="8"/>
        <v/>
      </c>
      <c r="G149" s="153" t="str">
        <f t="shared" si="9"/>
        <v/>
      </c>
      <c r="H149" s="154" t="str">
        <f t="shared" si="10"/>
        <v/>
      </c>
      <c r="I149" s="159" t="str">
        <f t="shared" si="11"/>
        <v/>
      </c>
      <c r="J149" s="154" t="str">
        <f>IF(A149="","",VLOOKUP(C149,'SKRÝT!!  Pomocné'!$D$1:$E$38,2,FALSE))</f>
        <v/>
      </c>
    </row>
    <row r="150" spans="1:10" x14ac:dyDescent="0.35">
      <c r="A150" s="156"/>
      <c r="B150" s="156"/>
      <c r="C150" s="156"/>
      <c r="D150" s="156"/>
      <c r="E150" s="156"/>
      <c r="F150" s="153" t="str">
        <f t="shared" si="8"/>
        <v/>
      </c>
      <c r="G150" s="153" t="str">
        <f t="shared" si="9"/>
        <v/>
      </c>
      <c r="H150" s="154" t="str">
        <f t="shared" si="10"/>
        <v/>
      </c>
      <c r="I150" s="159" t="str">
        <f t="shared" si="11"/>
        <v/>
      </c>
      <c r="J150" s="154" t="str">
        <f>IF(A150="","",VLOOKUP(C150,'SKRÝT!!  Pomocné'!$D$1:$E$38,2,FALSE))</f>
        <v/>
      </c>
    </row>
    <row r="151" spans="1:10" x14ac:dyDescent="0.35">
      <c r="A151" s="156"/>
      <c r="B151" s="156"/>
      <c r="C151" s="156"/>
      <c r="D151" s="156"/>
      <c r="E151" s="156"/>
      <c r="F151" s="153" t="str">
        <f t="shared" si="8"/>
        <v/>
      </c>
      <c r="G151" s="153" t="str">
        <f t="shared" si="9"/>
        <v/>
      </c>
      <c r="H151" s="154" t="str">
        <f t="shared" si="10"/>
        <v/>
      </c>
      <c r="I151" s="159" t="str">
        <f t="shared" si="11"/>
        <v/>
      </c>
      <c r="J151" s="154" t="str">
        <f>IF(A151="","",VLOOKUP(C151,'SKRÝT!!  Pomocné'!$D$1:$E$38,2,FALSE))</f>
        <v/>
      </c>
    </row>
    <row r="152" spans="1:10" x14ac:dyDescent="0.35">
      <c r="A152" s="156"/>
      <c r="B152" s="156"/>
      <c r="C152" s="156"/>
      <c r="D152" s="156"/>
      <c r="E152" s="156"/>
      <c r="F152" s="153" t="str">
        <f t="shared" si="8"/>
        <v/>
      </c>
      <c r="G152" s="153" t="str">
        <f t="shared" si="9"/>
        <v/>
      </c>
      <c r="H152" s="154" t="str">
        <f t="shared" si="10"/>
        <v/>
      </c>
      <c r="I152" s="159" t="str">
        <f t="shared" si="11"/>
        <v/>
      </c>
      <c r="J152" s="154" t="str">
        <f>IF(A152="","",VLOOKUP(C152,'SKRÝT!!  Pomocné'!$D$1:$E$38,2,FALSE))</f>
        <v/>
      </c>
    </row>
    <row r="153" spans="1:10" x14ac:dyDescent="0.35">
      <c r="A153" s="156"/>
      <c r="B153" s="156"/>
      <c r="C153" s="156"/>
      <c r="D153" s="156"/>
      <c r="E153" s="156"/>
      <c r="F153" s="153" t="str">
        <f t="shared" si="8"/>
        <v/>
      </c>
      <c r="G153" s="153" t="str">
        <f t="shared" si="9"/>
        <v/>
      </c>
      <c r="H153" s="154" t="str">
        <f t="shared" si="10"/>
        <v/>
      </c>
      <c r="I153" s="159" t="str">
        <f t="shared" si="11"/>
        <v/>
      </c>
      <c r="J153" s="154" t="str">
        <f>IF(A153="","",VLOOKUP(C153,'SKRÝT!!  Pomocné'!$D$1:$E$38,2,FALSE))</f>
        <v/>
      </c>
    </row>
    <row r="154" spans="1:10" x14ac:dyDescent="0.35">
      <c r="A154" s="156"/>
      <c r="B154" s="156"/>
      <c r="C154" s="156"/>
      <c r="D154" s="156"/>
      <c r="E154" s="156"/>
      <c r="F154" s="153" t="str">
        <f t="shared" si="8"/>
        <v/>
      </c>
      <c r="G154" s="153" t="str">
        <f t="shared" si="9"/>
        <v/>
      </c>
      <c r="H154" s="154" t="str">
        <f t="shared" si="10"/>
        <v/>
      </c>
      <c r="I154" s="159" t="str">
        <f t="shared" si="11"/>
        <v/>
      </c>
      <c r="J154" s="154" t="str">
        <f>IF(A154="","",VLOOKUP(C154,'SKRÝT!!  Pomocné'!$D$1:$E$38,2,FALSE))</f>
        <v/>
      </c>
    </row>
    <row r="155" spans="1:10" x14ac:dyDescent="0.35">
      <c r="A155" s="156"/>
      <c r="B155" s="156"/>
      <c r="C155" s="156"/>
      <c r="D155" s="156"/>
      <c r="E155" s="156"/>
      <c r="F155" s="153" t="str">
        <f t="shared" si="8"/>
        <v/>
      </c>
      <c r="G155" s="153" t="str">
        <f t="shared" si="9"/>
        <v/>
      </c>
      <c r="H155" s="154" t="str">
        <f t="shared" si="10"/>
        <v/>
      </c>
      <c r="I155" s="159" t="str">
        <f t="shared" si="11"/>
        <v/>
      </c>
      <c r="J155" s="154" t="str">
        <f>IF(A155="","",VLOOKUP(C155,'SKRÝT!!  Pomocné'!$D$1:$E$38,2,FALSE))</f>
        <v/>
      </c>
    </row>
    <row r="156" spans="1:10" x14ac:dyDescent="0.35">
      <c r="A156" s="156"/>
      <c r="B156" s="156"/>
      <c r="C156" s="156"/>
      <c r="D156" s="156"/>
      <c r="E156" s="156"/>
      <c r="F156" s="153" t="str">
        <f t="shared" si="8"/>
        <v/>
      </c>
      <c r="G156" s="153" t="str">
        <f t="shared" si="9"/>
        <v/>
      </c>
      <c r="H156" s="154" t="str">
        <f t="shared" si="10"/>
        <v/>
      </c>
      <c r="I156" s="159" t="str">
        <f t="shared" si="11"/>
        <v/>
      </c>
      <c r="J156" s="154" t="str">
        <f>IF(A156="","",VLOOKUP(C156,'SKRÝT!!  Pomocné'!$D$1:$E$38,2,FALSE))</f>
        <v/>
      </c>
    </row>
    <row r="157" spans="1:10" x14ac:dyDescent="0.35">
      <c r="A157" s="156"/>
      <c r="B157" s="156"/>
      <c r="C157" s="156"/>
      <c r="D157" s="156"/>
      <c r="E157" s="156"/>
      <c r="F157" s="153" t="str">
        <f t="shared" si="8"/>
        <v/>
      </c>
      <c r="G157" s="153" t="str">
        <f t="shared" si="9"/>
        <v/>
      </c>
      <c r="H157" s="154" t="str">
        <f t="shared" si="10"/>
        <v/>
      </c>
      <c r="I157" s="159" t="str">
        <f t="shared" si="11"/>
        <v/>
      </c>
      <c r="J157" s="154" t="str">
        <f>IF(A157="","",VLOOKUP(C157,'SKRÝT!!  Pomocné'!$D$1:$E$38,2,FALSE))</f>
        <v/>
      </c>
    </row>
    <row r="158" spans="1:10" x14ac:dyDescent="0.35">
      <c r="A158" s="156"/>
      <c r="B158" s="156"/>
      <c r="C158" s="156"/>
      <c r="D158" s="156"/>
      <c r="E158" s="156"/>
      <c r="F158" s="153" t="str">
        <f t="shared" si="8"/>
        <v/>
      </c>
      <c r="G158" s="153" t="str">
        <f t="shared" si="9"/>
        <v/>
      </c>
      <c r="H158" s="154" t="str">
        <f t="shared" si="10"/>
        <v/>
      </c>
      <c r="I158" s="159" t="str">
        <f t="shared" si="11"/>
        <v/>
      </c>
      <c r="J158" s="154" t="str">
        <f>IF(A158="","",VLOOKUP(C158,'SKRÝT!!  Pomocné'!$D$1:$E$38,2,FALSE))</f>
        <v/>
      </c>
    </row>
    <row r="159" spans="1:10" x14ac:dyDescent="0.35">
      <c r="A159" s="156"/>
      <c r="B159" s="156"/>
      <c r="C159" s="156"/>
      <c r="D159" s="156"/>
      <c r="E159" s="156"/>
      <c r="F159" s="153" t="str">
        <f t="shared" si="8"/>
        <v/>
      </c>
      <c r="G159" s="153" t="str">
        <f t="shared" si="9"/>
        <v/>
      </c>
      <c r="H159" s="154" t="str">
        <f t="shared" si="10"/>
        <v/>
      </c>
      <c r="I159" s="159" t="str">
        <f t="shared" si="11"/>
        <v/>
      </c>
      <c r="J159" s="154" t="str">
        <f>IF(A159="","",VLOOKUP(C159,'SKRÝT!!  Pomocné'!$D$1:$E$38,2,FALSE))</f>
        <v/>
      </c>
    </row>
    <row r="160" spans="1:10" x14ac:dyDescent="0.35">
      <c r="A160" s="156"/>
      <c r="B160" s="156"/>
      <c r="C160" s="156"/>
      <c r="D160" s="156"/>
      <c r="E160" s="156"/>
      <c r="F160" s="153" t="str">
        <f t="shared" si="8"/>
        <v/>
      </c>
      <c r="G160" s="153" t="str">
        <f t="shared" si="9"/>
        <v/>
      </c>
      <c r="H160" s="154" t="str">
        <f t="shared" si="10"/>
        <v/>
      </c>
      <c r="I160" s="159" t="str">
        <f t="shared" si="11"/>
        <v/>
      </c>
      <c r="J160" s="154" t="str">
        <f>IF(A160="","",VLOOKUP(C160,'SKRÝT!!  Pomocné'!$D$1:$E$38,2,FALSE))</f>
        <v/>
      </c>
    </row>
    <row r="161" spans="1:10" x14ac:dyDescent="0.35">
      <c r="A161" s="156"/>
      <c r="B161" s="156"/>
      <c r="C161" s="156"/>
      <c r="D161" s="156"/>
      <c r="E161" s="156"/>
      <c r="F161" s="153" t="str">
        <f t="shared" si="8"/>
        <v/>
      </c>
      <c r="G161" s="153" t="str">
        <f t="shared" si="9"/>
        <v/>
      </c>
      <c r="H161" s="154" t="str">
        <f t="shared" si="10"/>
        <v/>
      </c>
      <c r="I161" s="159" t="str">
        <f t="shared" si="11"/>
        <v/>
      </c>
      <c r="J161" s="154" t="str">
        <f>IF(A161="","",VLOOKUP(C161,'SKRÝT!!  Pomocné'!$D$1:$E$38,2,FALSE))</f>
        <v/>
      </c>
    </row>
    <row r="162" spans="1:10" x14ac:dyDescent="0.35">
      <c r="A162" s="156"/>
      <c r="B162" s="156"/>
      <c r="C162" s="156"/>
      <c r="D162" s="156"/>
      <c r="E162" s="156"/>
      <c r="F162" s="153" t="str">
        <f t="shared" si="8"/>
        <v/>
      </c>
      <c r="G162" s="153" t="str">
        <f t="shared" si="9"/>
        <v/>
      </c>
      <c r="H162" s="154" t="str">
        <f t="shared" si="10"/>
        <v/>
      </c>
      <c r="I162" s="159" t="str">
        <f t="shared" si="11"/>
        <v/>
      </c>
      <c r="J162" s="154" t="str">
        <f>IF(A162="","",VLOOKUP(C162,'SKRÝT!!  Pomocné'!$D$1:$E$38,2,FALSE))</f>
        <v/>
      </c>
    </row>
    <row r="163" spans="1:10" x14ac:dyDescent="0.35">
      <c r="A163" s="156"/>
      <c r="B163" s="156"/>
      <c r="C163" s="156"/>
      <c r="D163" s="156"/>
      <c r="E163" s="156"/>
      <c r="F163" s="153" t="str">
        <f t="shared" si="8"/>
        <v/>
      </c>
      <c r="G163" s="153" t="str">
        <f t="shared" si="9"/>
        <v/>
      </c>
      <c r="H163" s="154" t="str">
        <f t="shared" si="10"/>
        <v/>
      </c>
      <c r="I163" s="159" t="str">
        <f t="shared" si="11"/>
        <v/>
      </c>
      <c r="J163" s="154" t="str">
        <f>IF(A163="","",VLOOKUP(C163,'SKRÝT!!  Pomocné'!$D$1:$E$38,2,FALSE))</f>
        <v/>
      </c>
    </row>
    <row r="164" spans="1:10" x14ac:dyDescent="0.35">
      <c r="A164" s="156"/>
      <c r="B164" s="156"/>
      <c r="C164" s="156"/>
      <c r="D164" s="156"/>
      <c r="E164" s="156"/>
      <c r="F164" s="153" t="str">
        <f t="shared" si="8"/>
        <v/>
      </c>
      <c r="G164" s="153" t="str">
        <f t="shared" si="9"/>
        <v/>
      </c>
      <c r="H164" s="154" t="str">
        <f t="shared" si="10"/>
        <v/>
      </c>
      <c r="I164" s="159" t="str">
        <f t="shared" si="11"/>
        <v/>
      </c>
      <c r="J164" s="154" t="str">
        <f>IF(A164="","",VLOOKUP(C164,'SKRÝT!!  Pomocné'!$D$1:$E$38,2,FALSE))</f>
        <v/>
      </c>
    </row>
    <row r="165" spans="1:10" x14ac:dyDescent="0.35">
      <c r="A165" s="156"/>
      <c r="B165" s="156"/>
      <c r="C165" s="156"/>
      <c r="D165" s="156"/>
      <c r="E165" s="156"/>
      <c r="F165" s="153" t="str">
        <f t="shared" si="8"/>
        <v/>
      </c>
      <c r="G165" s="153" t="str">
        <f t="shared" si="9"/>
        <v/>
      </c>
      <c r="H165" s="154" t="str">
        <f t="shared" si="10"/>
        <v/>
      </c>
      <c r="I165" s="159" t="str">
        <f t="shared" si="11"/>
        <v/>
      </c>
      <c r="J165" s="154" t="str">
        <f>IF(A165="","",VLOOKUP(C165,'SKRÝT!!  Pomocné'!$D$1:$E$38,2,FALSE))</f>
        <v/>
      </c>
    </row>
    <row r="166" spans="1:10" x14ac:dyDescent="0.35">
      <c r="A166" s="156"/>
      <c r="B166" s="156"/>
      <c r="C166" s="156"/>
      <c r="D166" s="156"/>
      <c r="E166" s="156"/>
      <c r="F166" s="153" t="str">
        <f t="shared" si="8"/>
        <v/>
      </c>
      <c r="G166" s="153" t="str">
        <f t="shared" si="9"/>
        <v/>
      </c>
      <c r="H166" s="154" t="str">
        <f t="shared" si="10"/>
        <v/>
      </c>
      <c r="I166" s="159" t="str">
        <f t="shared" si="11"/>
        <v/>
      </c>
      <c r="J166" s="154" t="str">
        <f>IF(A166="","",VLOOKUP(C166,'SKRÝT!!  Pomocné'!$D$1:$E$38,2,FALSE))</f>
        <v/>
      </c>
    </row>
    <row r="167" spans="1:10" x14ac:dyDescent="0.35">
      <c r="A167" s="156"/>
      <c r="B167" s="156"/>
      <c r="C167" s="156"/>
      <c r="D167" s="156"/>
      <c r="E167" s="156"/>
      <c r="F167" s="153" t="str">
        <f t="shared" si="8"/>
        <v/>
      </c>
      <c r="G167" s="153" t="str">
        <f t="shared" si="9"/>
        <v/>
      </c>
      <c r="H167" s="154" t="str">
        <f t="shared" si="10"/>
        <v/>
      </c>
      <c r="I167" s="159" t="str">
        <f t="shared" si="11"/>
        <v/>
      </c>
      <c r="J167" s="154" t="str">
        <f>IF(A167="","",VLOOKUP(C167,'SKRÝT!!  Pomocné'!$D$1:$E$38,2,FALSE))</f>
        <v/>
      </c>
    </row>
    <row r="168" spans="1:10" x14ac:dyDescent="0.35">
      <c r="A168" s="156"/>
      <c r="B168" s="156"/>
      <c r="C168" s="156"/>
      <c r="D168" s="156"/>
      <c r="E168" s="156"/>
      <c r="F168" s="153" t="str">
        <f t="shared" si="8"/>
        <v/>
      </c>
      <c r="G168" s="153" t="str">
        <f t="shared" si="9"/>
        <v/>
      </c>
      <c r="H168" s="154" t="str">
        <f t="shared" si="10"/>
        <v/>
      </c>
      <c r="I168" s="159" t="str">
        <f t="shared" si="11"/>
        <v/>
      </c>
      <c r="J168" s="154" t="str">
        <f>IF(A168="","",VLOOKUP(C168,'SKRÝT!!  Pomocné'!$D$1:$E$38,2,FALSE))</f>
        <v/>
      </c>
    </row>
    <row r="169" spans="1:10" x14ac:dyDescent="0.35">
      <c r="A169" s="156"/>
      <c r="B169" s="156"/>
      <c r="C169" s="156"/>
      <c r="D169" s="156"/>
      <c r="E169" s="156"/>
      <c r="F169" s="153" t="str">
        <f t="shared" si="8"/>
        <v/>
      </c>
      <c r="G169" s="153" t="str">
        <f t="shared" si="9"/>
        <v/>
      </c>
      <c r="H169" s="154" t="str">
        <f t="shared" si="10"/>
        <v/>
      </c>
      <c r="I169" s="159" t="str">
        <f t="shared" si="11"/>
        <v/>
      </c>
      <c r="J169" s="154" t="str">
        <f>IF(A169="","",VLOOKUP(C169,'SKRÝT!!  Pomocné'!$D$1:$E$38,2,FALSE))</f>
        <v/>
      </c>
    </row>
    <row r="170" spans="1:10" x14ac:dyDescent="0.35">
      <c r="A170" s="156"/>
      <c r="B170" s="156"/>
      <c r="C170" s="156"/>
      <c r="D170" s="156"/>
      <c r="E170" s="156"/>
      <c r="F170" s="153" t="str">
        <f t="shared" si="8"/>
        <v/>
      </c>
      <c r="G170" s="153" t="str">
        <f t="shared" si="9"/>
        <v/>
      </c>
      <c r="H170" s="154" t="str">
        <f t="shared" si="10"/>
        <v/>
      </c>
      <c r="I170" s="159" t="str">
        <f t="shared" si="11"/>
        <v/>
      </c>
      <c r="J170" s="154" t="str">
        <f>IF(A170="","",VLOOKUP(C170,'SKRÝT!!  Pomocné'!$D$1:$E$38,2,FALSE))</f>
        <v/>
      </c>
    </row>
    <row r="171" spans="1:10" x14ac:dyDescent="0.35">
      <c r="A171" s="156"/>
      <c r="B171" s="156"/>
      <c r="C171" s="156"/>
      <c r="D171" s="156"/>
      <c r="E171" s="156"/>
      <c r="F171" s="153" t="str">
        <f t="shared" si="8"/>
        <v/>
      </c>
      <c r="G171" s="153" t="str">
        <f t="shared" si="9"/>
        <v/>
      </c>
      <c r="H171" s="154" t="str">
        <f t="shared" si="10"/>
        <v/>
      </c>
      <c r="I171" s="159" t="str">
        <f t="shared" si="11"/>
        <v/>
      </c>
      <c r="J171" s="154" t="str">
        <f>IF(A171="","",VLOOKUP(C171,'SKRÝT!!  Pomocné'!$D$1:$E$38,2,FALSE))</f>
        <v/>
      </c>
    </row>
    <row r="172" spans="1:10" x14ac:dyDescent="0.35">
      <c r="A172" s="156"/>
      <c r="B172" s="156"/>
      <c r="C172" s="156"/>
      <c r="D172" s="156"/>
      <c r="E172" s="156"/>
      <c r="F172" s="153" t="str">
        <f t="shared" si="8"/>
        <v/>
      </c>
      <c r="G172" s="153" t="str">
        <f t="shared" si="9"/>
        <v/>
      </c>
      <c r="H172" s="154" t="str">
        <f t="shared" si="10"/>
        <v/>
      </c>
      <c r="I172" s="159" t="str">
        <f t="shared" si="11"/>
        <v/>
      </c>
      <c r="J172" s="154" t="str">
        <f>IF(A172="","",VLOOKUP(C172,'SKRÝT!!  Pomocné'!$D$1:$E$38,2,FALSE))</f>
        <v/>
      </c>
    </row>
    <row r="173" spans="1:10" x14ac:dyDescent="0.35">
      <c r="A173" s="156"/>
      <c r="B173" s="156"/>
      <c r="C173" s="156"/>
      <c r="D173" s="156"/>
      <c r="E173" s="156"/>
      <c r="F173" s="153" t="str">
        <f t="shared" si="8"/>
        <v/>
      </c>
      <c r="G173" s="153" t="str">
        <f t="shared" si="9"/>
        <v/>
      </c>
      <c r="H173" s="154" t="str">
        <f t="shared" si="10"/>
        <v/>
      </c>
      <c r="I173" s="159" t="str">
        <f t="shared" si="11"/>
        <v/>
      </c>
      <c r="J173" s="154" t="str">
        <f>IF(A173="","",VLOOKUP(C173,'SKRÝT!!  Pomocné'!$D$1:$E$38,2,FALSE))</f>
        <v/>
      </c>
    </row>
    <row r="174" spans="1:10" x14ac:dyDescent="0.35">
      <c r="A174" s="156"/>
      <c r="B174" s="156"/>
      <c r="C174" s="156"/>
      <c r="D174" s="156"/>
      <c r="E174" s="156"/>
      <c r="F174" s="153" t="str">
        <f t="shared" si="8"/>
        <v/>
      </c>
      <c r="G174" s="153" t="str">
        <f t="shared" si="9"/>
        <v/>
      </c>
      <c r="H174" s="154" t="str">
        <f t="shared" si="10"/>
        <v/>
      </c>
      <c r="I174" s="159" t="str">
        <f t="shared" si="11"/>
        <v/>
      </c>
      <c r="J174" s="154" t="str">
        <f>IF(A174="","",VLOOKUP(C174,'SKRÝT!!  Pomocné'!$D$1:$E$38,2,FALSE))</f>
        <v/>
      </c>
    </row>
    <row r="175" spans="1:10" x14ac:dyDescent="0.35">
      <c r="A175" s="156"/>
      <c r="B175" s="156"/>
      <c r="C175" s="156"/>
      <c r="D175" s="156"/>
      <c r="E175" s="156"/>
      <c r="F175" s="153" t="str">
        <f t="shared" si="8"/>
        <v/>
      </c>
      <c r="G175" s="153" t="str">
        <f t="shared" si="9"/>
        <v/>
      </c>
      <c r="H175" s="154" t="str">
        <f t="shared" si="10"/>
        <v/>
      </c>
      <c r="I175" s="159" t="str">
        <f t="shared" si="11"/>
        <v/>
      </c>
      <c r="J175" s="154" t="str">
        <f>IF(A175="","",VLOOKUP(C175,'SKRÝT!!  Pomocné'!$D$1:$E$38,2,FALSE))</f>
        <v/>
      </c>
    </row>
    <row r="176" spans="1:10" x14ac:dyDescent="0.35">
      <c r="A176" s="156"/>
      <c r="B176" s="156"/>
      <c r="C176" s="156"/>
      <c r="D176" s="156"/>
      <c r="E176" s="156"/>
      <c r="F176" s="153" t="str">
        <f t="shared" si="8"/>
        <v/>
      </c>
      <c r="G176" s="153" t="str">
        <f t="shared" si="9"/>
        <v/>
      </c>
      <c r="H176" s="154" t="str">
        <f t="shared" si="10"/>
        <v/>
      </c>
      <c r="I176" s="159" t="str">
        <f t="shared" si="11"/>
        <v/>
      </c>
      <c r="J176" s="154" t="str">
        <f>IF(A176="","",VLOOKUP(C176,'SKRÝT!!  Pomocné'!$D$1:$E$38,2,FALSE))</f>
        <v/>
      </c>
    </row>
    <row r="177" spans="1:10" x14ac:dyDescent="0.35">
      <c r="A177" s="156"/>
      <c r="B177" s="156"/>
      <c r="C177" s="156"/>
      <c r="D177" s="156"/>
      <c r="E177" s="156"/>
      <c r="F177" s="153" t="str">
        <f t="shared" si="8"/>
        <v/>
      </c>
      <c r="G177" s="153" t="str">
        <f t="shared" si="9"/>
        <v/>
      </c>
      <c r="H177" s="154" t="str">
        <f t="shared" si="10"/>
        <v/>
      </c>
      <c r="I177" s="159" t="str">
        <f t="shared" si="11"/>
        <v/>
      </c>
      <c r="J177" s="154" t="str">
        <f>IF(A177="","",VLOOKUP(C177,'SKRÝT!!  Pomocné'!$D$1:$E$38,2,FALSE))</f>
        <v/>
      </c>
    </row>
    <row r="178" spans="1:10" x14ac:dyDescent="0.35">
      <c r="A178" s="156"/>
      <c r="B178" s="156"/>
      <c r="C178" s="156"/>
      <c r="D178" s="156"/>
      <c r="E178" s="156"/>
      <c r="F178" s="153" t="str">
        <f t="shared" si="8"/>
        <v/>
      </c>
      <c r="G178" s="153" t="str">
        <f t="shared" si="9"/>
        <v/>
      </c>
      <c r="H178" s="154" t="str">
        <f t="shared" si="10"/>
        <v/>
      </c>
      <c r="I178" s="159" t="str">
        <f t="shared" si="11"/>
        <v/>
      </c>
      <c r="J178" s="154" t="str">
        <f>IF(A178="","",VLOOKUP(C178,'SKRÝT!!  Pomocné'!$D$1:$E$38,2,FALSE))</f>
        <v/>
      </c>
    </row>
    <row r="179" spans="1:10" x14ac:dyDescent="0.35">
      <c r="A179" s="156"/>
      <c r="B179" s="156"/>
      <c r="C179" s="156"/>
      <c r="D179" s="156"/>
      <c r="E179" s="156"/>
      <c r="F179" s="153" t="str">
        <f t="shared" si="8"/>
        <v/>
      </c>
      <c r="G179" s="153" t="str">
        <f t="shared" si="9"/>
        <v/>
      </c>
      <c r="H179" s="154" t="str">
        <f t="shared" si="10"/>
        <v/>
      </c>
      <c r="I179" s="159" t="str">
        <f t="shared" si="11"/>
        <v/>
      </c>
      <c r="J179" s="154" t="str">
        <f>IF(A179="","",VLOOKUP(C179,'SKRÝT!!  Pomocné'!$D$1:$E$38,2,FALSE))</f>
        <v/>
      </c>
    </row>
    <row r="180" spans="1:10" x14ac:dyDescent="0.35">
      <c r="A180" s="156"/>
      <c r="B180" s="156"/>
      <c r="C180" s="156"/>
      <c r="D180" s="156"/>
      <c r="E180" s="156"/>
      <c r="F180" s="153" t="str">
        <f t="shared" si="8"/>
        <v/>
      </c>
      <c r="G180" s="153" t="str">
        <f t="shared" si="9"/>
        <v/>
      </c>
      <c r="H180" s="154" t="str">
        <f t="shared" si="10"/>
        <v/>
      </c>
      <c r="I180" s="159" t="str">
        <f t="shared" si="11"/>
        <v/>
      </c>
      <c r="J180" s="154" t="str">
        <f>IF(A180="","",VLOOKUP(C180,'SKRÝT!!  Pomocné'!$D$1:$E$38,2,FALSE))</f>
        <v/>
      </c>
    </row>
    <row r="181" spans="1:10" x14ac:dyDescent="0.35">
      <c r="A181" s="156"/>
      <c r="B181" s="156"/>
      <c r="C181" s="156"/>
      <c r="D181" s="156"/>
      <c r="E181" s="156"/>
      <c r="F181" s="153" t="str">
        <f t="shared" si="8"/>
        <v/>
      </c>
      <c r="G181" s="153" t="str">
        <f t="shared" si="9"/>
        <v/>
      </c>
      <c r="H181" s="154" t="str">
        <f t="shared" si="10"/>
        <v/>
      </c>
      <c r="I181" s="159" t="str">
        <f t="shared" si="11"/>
        <v/>
      </c>
      <c r="J181" s="154" t="str">
        <f>IF(A181="","",VLOOKUP(C181,'SKRÝT!!  Pomocné'!$D$1:$E$38,2,FALSE))</f>
        <v/>
      </c>
    </row>
    <row r="182" spans="1:10" x14ac:dyDescent="0.35">
      <c r="A182" s="156"/>
      <c r="B182" s="156"/>
      <c r="C182" s="156"/>
      <c r="D182" s="156"/>
      <c r="E182" s="156"/>
      <c r="F182" s="153" t="str">
        <f t="shared" si="8"/>
        <v/>
      </c>
      <c r="G182" s="153" t="str">
        <f t="shared" si="9"/>
        <v/>
      </c>
      <c r="H182" s="154" t="str">
        <f t="shared" si="10"/>
        <v/>
      </c>
      <c r="I182" s="159" t="str">
        <f t="shared" si="11"/>
        <v/>
      </c>
      <c r="J182" s="154" t="str">
        <f>IF(A182="","",VLOOKUP(C182,'SKRÝT!!  Pomocné'!$D$1:$E$38,2,FALSE))</f>
        <v/>
      </c>
    </row>
    <row r="183" spans="1:10" x14ac:dyDescent="0.35">
      <c r="A183" s="156"/>
      <c r="B183" s="156"/>
      <c r="C183" s="156"/>
      <c r="D183" s="156"/>
      <c r="E183" s="156"/>
      <c r="F183" s="153" t="str">
        <f t="shared" si="8"/>
        <v/>
      </c>
      <c r="G183" s="153" t="str">
        <f t="shared" si="9"/>
        <v/>
      </c>
      <c r="H183" s="154" t="str">
        <f t="shared" si="10"/>
        <v/>
      </c>
      <c r="I183" s="159" t="str">
        <f t="shared" si="11"/>
        <v/>
      </c>
      <c r="J183" s="154" t="str">
        <f>IF(A183="","",VLOOKUP(C183,'SKRÝT!!  Pomocné'!$D$1:$E$38,2,FALSE))</f>
        <v/>
      </c>
    </row>
    <row r="184" spans="1:10" x14ac:dyDescent="0.35">
      <c r="A184" s="156"/>
      <c r="B184" s="156"/>
      <c r="C184" s="156"/>
      <c r="D184" s="156"/>
      <c r="E184" s="156"/>
      <c r="F184" s="153" t="str">
        <f t="shared" si="8"/>
        <v/>
      </c>
      <c r="G184" s="153" t="str">
        <f t="shared" si="9"/>
        <v/>
      </c>
      <c r="H184" s="154" t="str">
        <f t="shared" si="10"/>
        <v/>
      </c>
      <c r="I184" s="159" t="str">
        <f t="shared" si="11"/>
        <v/>
      </c>
      <c r="J184" s="154" t="str">
        <f>IF(A184="","",VLOOKUP(C184,'SKRÝT!!  Pomocné'!$D$1:$E$38,2,FALSE))</f>
        <v/>
      </c>
    </row>
    <row r="185" spans="1:10" x14ac:dyDescent="0.35">
      <c r="A185" s="156"/>
      <c r="B185" s="156"/>
      <c r="C185" s="156"/>
      <c r="D185" s="156"/>
      <c r="E185" s="156"/>
      <c r="F185" s="153" t="str">
        <f t="shared" si="8"/>
        <v/>
      </c>
      <c r="G185" s="153" t="str">
        <f t="shared" si="9"/>
        <v/>
      </c>
      <c r="H185" s="154" t="str">
        <f t="shared" si="10"/>
        <v/>
      </c>
      <c r="I185" s="159" t="str">
        <f t="shared" si="11"/>
        <v/>
      </c>
      <c r="J185" s="154" t="str">
        <f>IF(A185="","",VLOOKUP(C185,'SKRÝT!!  Pomocné'!$D$1:$E$38,2,FALSE))</f>
        <v/>
      </c>
    </row>
    <row r="186" spans="1:10" x14ac:dyDescent="0.35">
      <c r="A186" s="156"/>
      <c r="B186" s="156"/>
      <c r="C186" s="156"/>
      <c r="D186" s="156"/>
      <c r="E186" s="156"/>
      <c r="F186" s="153" t="str">
        <f t="shared" si="8"/>
        <v/>
      </c>
      <c r="G186" s="153" t="str">
        <f t="shared" si="9"/>
        <v/>
      </c>
      <c r="H186" s="154" t="str">
        <f t="shared" si="10"/>
        <v/>
      </c>
      <c r="I186" s="159" t="str">
        <f t="shared" si="11"/>
        <v/>
      </c>
      <c r="J186" s="154" t="str">
        <f>IF(A186="","",VLOOKUP(C186,'SKRÝT!!  Pomocné'!$D$1:$E$38,2,FALSE))</f>
        <v/>
      </c>
    </row>
    <row r="187" spans="1:10" x14ac:dyDescent="0.35">
      <c r="A187" s="156"/>
      <c r="B187" s="156"/>
      <c r="C187" s="156"/>
      <c r="D187" s="156"/>
      <c r="E187" s="156"/>
      <c r="F187" s="153" t="str">
        <f t="shared" si="8"/>
        <v/>
      </c>
      <c r="G187" s="153" t="str">
        <f t="shared" si="9"/>
        <v/>
      </c>
      <c r="H187" s="154" t="str">
        <f t="shared" si="10"/>
        <v/>
      </c>
      <c r="I187" s="159" t="str">
        <f t="shared" si="11"/>
        <v/>
      </c>
      <c r="J187" s="154" t="str">
        <f>IF(A187="","",VLOOKUP(C187,'SKRÝT!!  Pomocné'!$D$1:$E$38,2,FALSE))</f>
        <v/>
      </c>
    </row>
    <row r="188" spans="1:10" x14ac:dyDescent="0.35">
      <c r="A188" s="156"/>
      <c r="B188" s="156"/>
      <c r="C188" s="156"/>
      <c r="D188" s="156"/>
      <c r="E188" s="156"/>
      <c r="F188" s="153" t="str">
        <f t="shared" si="8"/>
        <v/>
      </c>
      <c r="G188" s="153" t="str">
        <f t="shared" si="9"/>
        <v/>
      </c>
      <c r="H188" s="154" t="str">
        <f t="shared" si="10"/>
        <v/>
      </c>
      <c r="I188" s="159" t="str">
        <f t="shared" si="11"/>
        <v/>
      </c>
      <c r="J188" s="154" t="str">
        <f>IF(A188="","",VLOOKUP(C188,'SKRÝT!!  Pomocné'!$D$1:$E$38,2,FALSE))</f>
        <v/>
      </c>
    </row>
    <row r="189" spans="1:10" x14ac:dyDescent="0.35">
      <c r="A189" s="156"/>
      <c r="B189" s="156"/>
      <c r="C189" s="156"/>
      <c r="D189" s="156"/>
      <c r="E189" s="156"/>
      <c r="F189" s="153" t="str">
        <f t="shared" si="8"/>
        <v/>
      </c>
      <c r="G189" s="153" t="str">
        <f t="shared" si="9"/>
        <v/>
      </c>
      <c r="H189" s="154" t="str">
        <f t="shared" si="10"/>
        <v/>
      </c>
      <c r="I189" s="159" t="str">
        <f t="shared" si="11"/>
        <v/>
      </c>
      <c r="J189" s="154" t="str">
        <f>IF(A189="","",VLOOKUP(C189,'SKRÝT!!  Pomocné'!$D$1:$E$38,2,FALSE))</f>
        <v/>
      </c>
    </row>
    <row r="190" spans="1:10" x14ac:dyDescent="0.35">
      <c r="A190" s="156"/>
      <c r="B190" s="156"/>
      <c r="C190" s="156"/>
      <c r="D190" s="156"/>
      <c r="E190" s="156"/>
      <c r="F190" s="153" t="str">
        <f t="shared" si="8"/>
        <v/>
      </c>
      <c r="G190" s="153" t="str">
        <f t="shared" si="9"/>
        <v/>
      </c>
      <c r="H190" s="154" t="str">
        <f t="shared" si="10"/>
        <v/>
      </c>
      <c r="I190" s="159" t="str">
        <f t="shared" si="11"/>
        <v/>
      </c>
      <c r="J190" s="154" t="str">
        <f>IF(A190="","",VLOOKUP(C190,'SKRÝT!!  Pomocné'!$D$1:$E$38,2,FALSE))</f>
        <v/>
      </c>
    </row>
    <row r="191" spans="1:10" x14ac:dyDescent="0.35">
      <c r="A191" s="156"/>
      <c r="B191" s="156"/>
      <c r="C191" s="156"/>
      <c r="D191" s="156"/>
      <c r="E191" s="156"/>
      <c r="F191" s="153" t="str">
        <f t="shared" si="8"/>
        <v/>
      </c>
      <c r="G191" s="153" t="str">
        <f t="shared" si="9"/>
        <v/>
      </c>
      <c r="H191" s="154" t="str">
        <f t="shared" si="10"/>
        <v/>
      </c>
      <c r="I191" s="159" t="str">
        <f t="shared" si="11"/>
        <v/>
      </c>
      <c r="J191" s="154" t="str">
        <f>IF(A191="","",VLOOKUP(C191,'SKRÝT!!  Pomocné'!$D$1:$E$38,2,FALSE))</f>
        <v/>
      </c>
    </row>
    <row r="192" spans="1:10" x14ac:dyDescent="0.35">
      <c r="A192" s="156"/>
      <c r="B192" s="156"/>
      <c r="C192" s="156"/>
      <c r="D192" s="156"/>
      <c r="E192" s="156"/>
      <c r="F192" s="153" t="str">
        <f t="shared" si="8"/>
        <v/>
      </c>
      <c r="G192" s="153" t="str">
        <f t="shared" si="9"/>
        <v/>
      </c>
      <c r="H192" s="154" t="str">
        <f t="shared" si="10"/>
        <v/>
      </c>
      <c r="I192" s="159" t="str">
        <f t="shared" si="11"/>
        <v/>
      </c>
      <c r="J192" s="154" t="str">
        <f>IF(A192="","",VLOOKUP(C192,'SKRÝT!!  Pomocné'!$D$1:$E$38,2,FALSE))</f>
        <v/>
      </c>
    </row>
    <row r="193" spans="1:10" x14ac:dyDescent="0.35">
      <c r="A193" s="156"/>
      <c r="B193" s="156"/>
      <c r="C193" s="156"/>
      <c r="D193" s="156"/>
      <c r="E193" s="156"/>
      <c r="F193" s="153" t="str">
        <f t="shared" si="8"/>
        <v/>
      </c>
      <c r="G193" s="153" t="str">
        <f t="shared" si="9"/>
        <v/>
      </c>
      <c r="H193" s="154" t="str">
        <f t="shared" si="10"/>
        <v/>
      </c>
      <c r="I193" s="159" t="str">
        <f t="shared" si="11"/>
        <v/>
      </c>
      <c r="J193" s="154" t="str">
        <f>IF(A193="","",VLOOKUP(C193,'SKRÝT!!  Pomocné'!$D$1:$E$38,2,FALSE))</f>
        <v/>
      </c>
    </row>
    <row r="194" spans="1:10" x14ac:dyDescent="0.35">
      <c r="A194" s="156"/>
      <c r="B194" s="156"/>
      <c r="C194" s="156"/>
      <c r="D194" s="156"/>
      <c r="E194" s="156"/>
      <c r="F194" s="153" t="str">
        <f t="shared" si="8"/>
        <v/>
      </c>
      <c r="G194" s="153" t="str">
        <f t="shared" si="9"/>
        <v/>
      </c>
      <c r="H194" s="154" t="str">
        <f t="shared" si="10"/>
        <v/>
      </c>
      <c r="I194" s="159" t="str">
        <f t="shared" si="11"/>
        <v/>
      </c>
      <c r="J194" s="154" t="str">
        <f>IF(A194="","",VLOOKUP(C194,'SKRÝT!!  Pomocné'!$D$1:$E$38,2,FALSE))</f>
        <v/>
      </c>
    </row>
    <row r="195" spans="1:10" x14ac:dyDescent="0.35">
      <c r="A195" s="156"/>
      <c r="B195" s="156"/>
      <c r="C195" s="156"/>
      <c r="D195" s="156"/>
      <c r="E195" s="156"/>
      <c r="F195" s="153" t="str">
        <f t="shared" si="8"/>
        <v/>
      </c>
      <c r="G195" s="153" t="str">
        <f t="shared" si="9"/>
        <v/>
      </c>
      <c r="H195" s="154" t="str">
        <f t="shared" si="10"/>
        <v/>
      </c>
      <c r="I195" s="159" t="str">
        <f t="shared" si="11"/>
        <v/>
      </c>
      <c r="J195" s="154" t="str">
        <f>IF(A195="","",VLOOKUP(C195,'SKRÝT!!  Pomocné'!$D$1:$E$38,2,FALSE))</f>
        <v/>
      </c>
    </row>
    <row r="196" spans="1:10" x14ac:dyDescent="0.35">
      <c r="A196" s="156"/>
      <c r="B196" s="156"/>
      <c r="C196" s="156"/>
      <c r="D196" s="156"/>
      <c r="E196" s="156"/>
      <c r="F196" s="153" t="str">
        <f t="shared" ref="F196:F259" si="12">IF(A196="","",IF(D196/J196*E196&gt;0.9,1,IF(D196/J196*E196&gt;0.8,0.9,IF(D196/J196*E196&gt;0.7,0.8,IF(D196/J196*E196&gt;0.6,0.7,IF(D196/J196*E196&gt;0.5,0.6,IF(D196/J196*E196&gt;0.4,0.5,IF(D196/J196*E196&gt;0.3,0.4,IF(D196/J196*E196&gt;0.2,0.3,IF(D196/J196*E196&gt;0.1,0.2,IF(D196/J196*E196&gt;0,0.1,0)))))))))))</f>
        <v/>
      </c>
      <c r="G196" s="153" t="str">
        <f t="shared" ref="G196:G259" si="13">IF(B196="","",IF(OR(B196="2.I/3",B196="2.II/3"),I196,H196))</f>
        <v/>
      </c>
      <c r="H196" s="154" t="str">
        <f t="shared" ref="H196:H259" si="14">IF(A196="","",(E196-F196)*10)</f>
        <v/>
      </c>
      <c r="I196" s="159" t="str">
        <f t="shared" ref="I196:I259" si="15">IF(A196="","",IF(E196=1,IF(F196&gt;0.9,0,IF(F196&gt;0.8,0.2,IF(F196&gt;0.7,0.4,IF(F196&gt;0.6,0.6,IF(F196&gt;0.5,0.8,IF(F196&gt;0.4,1,IF(F196&gt;0.3,1.2,IF(F196&gt;0.2,1.4,IF(F196&gt;0.1,1.6,IF(F196&gt;0,1.8,2)))))))))),IF(E196=0.5,IF(F196&gt;0.4,0,IF(F196&gt;0.3,0.2,IF(F196&gt;0.2,0.4,IF(F196&gt;0.1,0.6,IF(F196&gt;0,0.8,1))))),"NR")))</f>
        <v/>
      </c>
      <c r="J196" s="154" t="str">
        <f>IF(A196="","",VLOOKUP(C196,'SKRÝT!!  Pomocné'!$D$1:$E$38,2,FALSE))</f>
        <v/>
      </c>
    </row>
    <row r="197" spans="1:10" x14ac:dyDescent="0.35">
      <c r="A197" s="156"/>
      <c r="B197" s="156"/>
      <c r="C197" s="156"/>
      <c r="D197" s="156"/>
      <c r="E197" s="156"/>
      <c r="F197" s="153" t="str">
        <f t="shared" si="12"/>
        <v/>
      </c>
      <c r="G197" s="153" t="str">
        <f t="shared" si="13"/>
        <v/>
      </c>
      <c r="H197" s="154" t="str">
        <f t="shared" si="14"/>
        <v/>
      </c>
      <c r="I197" s="159" t="str">
        <f t="shared" si="15"/>
        <v/>
      </c>
      <c r="J197" s="154" t="str">
        <f>IF(A197="","",VLOOKUP(C197,'SKRÝT!!  Pomocné'!$D$1:$E$38,2,FALSE))</f>
        <v/>
      </c>
    </row>
    <row r="198" spans="1:10" x14ac:dyDescent="0.35">
      <c r="A198" s="156"/>
      <c r="B198" s="156"/>
      <c r="C198" s="156"/>
      <c r="D198" s="156"/>
      <c r="E198" s="156"/>
      <c r="F198" s="153" t="str">
        <f t="shared" si="12"/>
        <v/>
      </c>
      <c r="G198" s="153" t="str">
        <f t="shared" si="13"/>
        <v/>
      </c>
      <c r="H198" s="154" t="str">
        <f t="shared" si="14"/>
        <v/>
      </c>
      <c r="I198" s="159" t="str">
        <f t="shared" si="15"/>
        <v/>
      </c>
      <c r="J198" s="154" t="str">
        <f>IF(A198="","",VLOOKUP(C198,'SKRÝT!!  Pomocné'!$D$1:$E$38,2,FALSE))</f>
        <v/>
      </c>
    </row>
    <row r="199" spans="1:10" x14ac:dyDescent="0.35">
      <c r="A199" s="156"/>
      <c r="B199" s="156"/>
      <c r="C199" s="156"/>
      <c r="D199" s="156"/>
      <c r="E199" s="156"/>
      <c r="F199" s="153" t="str">
        <f t="shared" si="12"/>
        <v/>
      </c>
      <c r="G199" s="153" t="str">
        <f t="shared" si="13"/>
        <v/>
      </c>
      <c r="H199" s="154" t="str">
        <f t="shared" si="14"/>
        <v/>
      </c>
      <c r="I199" s="159" t="str">
        <f t="shared" si="15"/>
        <v/>
      </c>
      <c r="J199" s="154" t="str">
        <f>IF(A199="","",VLOOKUP(C199,'SKRÝT!!  Pomocné'!$D$1:$E$38,2,FALSE))</f>
        <v/>
      </c>
    </row>
    <row r="200" spans="1:10" x14ac:dyDescent="0.35">
      <c r="A200" s="156"/>
      <c r="B200" s="156"/>
      <c r="C200" s="156"/>
      <c r="D200" s="156"/>
      <c r="E200" s="156"/>
      <c r="F200" s="153" t="str">
        <f t="shared" si="12"/>
        <v/>
      </c>
      <c r="G200" s="153" t="str">
        <f t="shared" si="13"/>
        <v/>
      </c>
      <c r="H200" s="154" t="str">
        <f t="shared" si="14"/>
        <v/>
      </c>
      <c r="I200" s="159" t="str">
        <f t="shared" si="15"/>
        <v/>
      </c>
      <c r="J200" s="154" t="str">
        <f>IF(A200="","",VLOOKUP(C200,'SKRÝT!!  Pomocné'!$D$1:$E$38,2,FALSE))</f>
        <v/>
      </c>
    </row>
    <row r="201" spans="1:10" x14ac:dyDescent="0.35">
      <c r="A201" s="156"/>
      <c r="B201" s="156"/>
      <c r="C201" s="156"/>
      <c r="D201" s="156"/>
      <c r="E201" s="156"/>
      <c r="F201" s="153" t="str">
        <f t="shared" si="12"/>
        <v/>
      </c>
      <c r="G201" s="153" t="str">
        <f t="shared" si="13"/>
        <v/>
      </c>
      <c r="H201" s="154" t="str">
        <f t="shared" si="14"/>
        <v/>
      </c>
      <c r="I201" s="159" t="str">
        <f t="shared" si="15"/>
        <v/>
      </c>
      <c r="J201" s="154" t="str">
        <f>IF(A201="","",VLOOKUP(C201,'SKRÝT!!  Pomocné'!$D$1:$E$38,2,FALSE))</f>
        <v/>
      </c>
    </row>
    <row r="202" spans="1:10" x14ac:dyDescent="0.35">
      <c r="A202" s="156"/>
      <c r="B202" s="156"/>
      <c r="C202" s="156"/>
      <c r="D202" s="156"/>
      <c r="E202" s="156"/>
      <c r="F202" s="153" t="str">
        <f t="shared" si="12"/>
        <v/>
      </c>
      <c r="G202" s="153" t="str">
        <f t="shared" si="13"/>
        <v/>
      </c>
      <c r="H202" s="154" t="str">
        <f t="shared" si="14"/>
        <v/>
      </c>
      <c r="I202" s="159" t="str">
        <f t="shared" si="15"/>
        <v/>
      </c>
      <c r="J202" s="154" t="str">
        <f>IF(A202="","",VLOOKUP(C202,'SKRÝT!!  Pomocné'!$D$1:$E$38,2,FALSE))</f>
        <v/>
      </c>
    </row>
    <row r="203" spans="1:10" x14ac:dyDescent="0.35">
      <c r="A203" s="156"/>
      <c r="B203" s="156"/>
      <c r="C203" s="156"/>
      <c r="D203" s="156"/>
      <c r="E203" s="156"/>
      <c r="F203" s="153" t="str">
        <f t="shared" si="12"/>
        <v/>
      </c>
      <c r="G203" s="153" t="str">
        <f t="shared" si="13"/>
        <v/>
      </c>
      <c r="H203" s="154" t="str">
        <f t="shared" si="14"/>
        <v/>
      </c>
      <c r="I203" s="159" t="str">
        <f t="shared" si="15"/>
        <v/>
      </c>
      <c r="J203" s="154" t="str">
        <f>IF(A203="","",VLOOKUP(C203,'SKRÝT!!  Pomocné'!$D$1:$E$38,2,FALSE))</f>
        <v/>
      </c>
    </row>
    <row r="204" spans="1:10" x14ac:dyDescent="0.35">
      <c r="A204" s="156"/>
      <c r="B204" s="156"/>
      <c r="C204" s="156"/>
      <c r="D204" s="156"/>
      <c r="E204" s="156"/>
      <c r="F204" s="153" t="str">
        <f t="shared" si="12"/>
        <v/>
      </c>
      <c r="G204" s="153" t="str">
        <f t="shared" si="13"/>
        <v/>
      </c>
      <c r="H204" s="154" t="str">
        <f t="shared" si="14"/>
        <v/>
      </c>
      <c r="I204" s="159" t="str">
        <f t="shared" si="15"/>
        <v/>
      </c>
      <c r="J204" s="154" t="str">
        <f>IF(A204="","",VLOOKUP(C204,'SKRÝT!!  Pomocné'!$D$1:$E$38,2,FALSE))</f>
        <v/>
      </c>
    </row>
    <row r="205" spans="1:10" x14ac:dyDescent="0.35">
      <c r="A205" s="156"/>
      <c r="B205" s="156"/>
      <c r="C205" s="156"/>
      <c r="D205" s="156"/>
      <c r="E205" s="156"/>
      <c r="F205" s="153" t="str">
        <f t="shared" si="12"/>
        <v/>
      </c>
      <c r="G205" s="153" t="str">
        <f t="shared" si="13"/>
        <v/>
      </c>
      <c r="H205" s="154" t="str">
        <f t="shared" si="14"/>
        <v/>
      </c>
      <c r="I205" s="159" t="str">
        <f t="shared" si="15"/>
        <v/>
      </c>
      <c r="J205" s="154" t="str">
        <f>IF(A205="","",VLOOKUP(C205,'SKRÝT!!  Pomocné'!$D$1:$E$38,2,FALSE))</f>
        <v/>
      </c>
    </row>
    <row r="206" spans="1:10" x14ac:dyDescent="0.35">
      <c r="A206" s="156"/>
      <c r="B206" s="156"/>
      <c r="C206" s="156"/>
      <c r="D206" s="156"/>
      <c r="E206" s="156"/>
      <c r="F206" s="153" t="str">
        <f t="shared" si="12"/>
        <v/>
      </c>
      <c r="G206" s="153" t="str">
        <f t="shared" si="13"/>
        <v/>
      </c>
      <c r="H206" s="154" t="str">
        <f t="shared" si="14"/>
        <v/>
      </c>
      <c r="I206" s="159" t="str">
        <f t="shared" si="15"/>
        <v/>
      </c>
      <c r="J206" s="154" t="str">
        <f>IF(A206="","",VLOOKUP(C206,'SKRÝT!!  Pomocné'!$D$1:$E$38,2,FALSE))</f>
        <v/>
      </c>
    </row>
    <row r="207" spans="1:10" x14ac:dyDescent="0.35">
      <c r="A207" s="156"/>
      <c r="B207" s="156"/>
      <c r="C207" s="156"/>
      <c r="D207" s="156"/>
      <c r="E207" s="156"/>
      <c r="F207" s="153" t="str">
        <f t="shared" si="12"/>
        <v/>
      </c>
      <c r="G207" s="153" t="str">
        <f t="shared" si="13"/>
        <v/>
      </c>
      <c r="H207" s="154" t="str">
        <f t="shared" si="14"/>
        <v/>
      </c>
      <c r="I207" s="159" t="str">
        <f t="shared" si="15"/>
        <v/>
      </c>
      <c r="J207" s="154" t="str">
        <f>IF(A207="","",VLOOKUP(C207,'SKRÝT!!  Pomocné'!$D$1:$E$38,2,FALSE))</f>
        <v/>
      </c>
    </row>
    <row r="208" spans="1:10" x14ac:dyDescent="0.35">
      <c r="A208" s="156"/>
      <c r="B208" s="156"/>
      <c r="C208" s="156"/>
      <c r="D208" s="156"/>
      <c r="E208" s="156"/>
      <c r="F208" s="153" t="str">
        <f t="shared" si="12"/>
        <v/>
      </c>
      <c r="G208" s="153" t="str">
        <f t="shared" si="13"/>
        <v/>
      </c>
      <c r="H208" s="154" t="str">
        <f t="shared" si="14"/>
        <v/>
      </c>
      <c r="I208" s="159" t="str">
        <f t="shared" si="15"/>
        <v/>
      </c>
      <c r="J208" s="154" t="str">
        <f>IF(A208="","",VLOOKUP(C208,'SKRÝT!!  Pomocné'!$D$1:$E$38,2,FALSE))</f>
        <v/>
      </c>
    </row>
    <row r="209" spans="1:10" x14ac:dyDescent="0.35">
      <c r="A209" s="156"/>
      <c r="B209" s="156"/>
      <c r="C209" s="156"/>
      <c r="D209" s="156"/>
      <c r="E209" s="156"/>
      <c r="F209" s="153" t="str">
        <f t="shared" si="12"/>
        <v/>
      </c>
      <c r="G209" s="153" t="str">
        <f t="shared" si="13"/>
        <v/>
      </c>
      <c r="H209" s="154" t="str">
        <f t="shared" si="14"/>
        <v/>
      </c>
      <c r="I209" s="159" t="str">
        <f t="shared" si="15"/>
        <v/>
      </c>
      <c r="J209" s="154" t="str">
        <f>IF(A209="","",VLOOKUP(C209,'SKRÝT!!  Pomocné'!$D$1:$E$38,2,FALSE))</f>
        <v/>
      </c>
    </row>
    <row r="210" spans="1:10" x14ac:dyDescent="0.35">
      <c r="A210" s="156"/>
      <c r="B210" s="156"/>
      <c r="C210" s="156"/>
      <c r="D210" s="156"/>
      <c r="E210" s="156"/>
      <c r="F210" s="153" t="str">
        <f t="shared" si="12"/>
        <v/>
      </c>
      <c r="G210" s="153" t="str">
        <f t="shared" si="13"/>
        <v/>
      </c>
      <c r="H210" s="154" t="str">
        <f t="shared" si="14"/>
        <v/>
      </c>
      <c r="I210" s="159" t="str">
        <f t="shared" si="15"/>
        <v/>
      </c>
      <c r="J210" s="154" t="str">
        <f>IF(A210="","",VLOOKUP(C210,'SKRÝT!!  Pomocné'!$D$1:$E$38,2,FALSE))</f>
        <v/>
      </c>
    </row>
    <row r="211" spans="1:10" x14ac:dyDescent="0.35">
      <c r="A211" s="156"/>
      <c r="B211" s="156"/>
      <c r="C211" s="156"/>
      <c r="D211" s="156"/>
      <c r="E211" s="156"/>
      <c r="F211" s="153" t="str">
        <f t="shared" si="12"/>
        <v/>
      </c>
      <c r="G211" s="153" t="str">
        <f t="shared" si="13"/>
        <v/>
      </c>
      <c r="H211" s="154" t="str">
        <f t="shared" si="14"/>
        <v/>
      </c>
      <c r="I211" s="159" t="str">
        <f t="shared" si="15"/>
        <v/>
      </c>
      <c r="J211" s="154" t="str">
        <f>IF(A211="","",VLOOKUP(C211,'SKRÝT!!  Pomocné'!$D$1:$E$38,2,FALSE))</f>
        <v/>
      </c>
    </row>
    <row r="212" spans="1:10" x14ac:dyDescent="0.35">
      <c r="A212" s="156"/>
      <c r="B212" s="156"/>
      <c r="C212" s="156"/>
      <c r="D212" s="156"/>
      <c r="E212" s="156"/>
      <c r="F212" s="153" t="str">
        <f t="shared" si="12"/>
        <v/>
      </c>
      <c r="G212" s="153" t="str">
        <f t="shared" si="13"/>
        <v/>
      </c>
      <c r="H212" s="154" t="str">
        <f t="shared" si="14"/>
        <v/>
      </c>
      <c r="I212" s="159" t="str">
        <f t="shared" si="15"/>
        <v/>
      </c>
      <c r="J212" s="154" t="str">
        <f>IF(A212="","",VLOOKUP(C212,'SKRÝT!!  Pomocné'!$D$1:$E$38,2,FALSE))</f>
        <v/>
      </c>
    </row>
    <row r="213" spans="1:10" x14ac:dyDescent="0.35">
      <c r="A213" s="156"/>
      <c r="B213" s="156"/>
      <c r="C213" s="156"/>
      <c r="D213" s="156"/>
      <c r="E213" s="156"/>
      <c r="F213" s="153" t="str">
        <f t="shared" si="12"/>
        <v/>
      </c>
      <c r="G213" s="153" t="str">
        <f t="shared" si="13"/>
        <v/>
      </c>
      <c r="H213" s="154" t="str">
        <f t="shared" si="14"/>
        <v/>
      </c>
      <c r="I213" s="159" t="str">
        <f t="shared" si="15"/>
        <v/>
      </c>
      <c r="J213" s="154" t="str">
        <f>IF(A213="","",VLOOKUP(C213,'SKRÝT!!  Pomocné'!$D$1:$E$38,2,FALSE))</f>
        <v/>
      </c>
    </row>
    <row r="214" spans="1:10" x14ac:dyDescent="0.35">
      <c r="A214" s="156"/>
      <c r="B214" s="156"/>
      <c r="C214" s="156"/>
      <c r="D214" s="156"/>
      <c r="E214" s="156"/>
      <c r="F214" s="153" t="str">
        <f t="shared" si="12"/>
        <v/>
      </c>
      <c r="G214" s="153" t="str">
        <f t="shared" si="13"/>
        <v/>
      </c>
      <c r="H214" s="154" t="str">
        <f t="shared" si="14"/>
        <v/>
      </c>
      <c r="I214" s="159" t="str">
        <f t="shared" si="15"/>
        <v/>
      </c>
      <c r="J214" s="154" t="str">
        <f>IF(A214="","",VLOOKUP(C214,'SKRÝT!!  Pomocné'!$D$1:$E$38,2,FALSE))</f>
        <v/>
      </c>
    </row>
    <row r="215" spans="1:10" x14ac:dyDescent="0.35">
      <c r="A215" s="156"/>
      <c r="B215" s="156"/>
      <c r="C215" s="156"/>
      <c r="D215" s="156"/>
      <c r="E215" s="156"/>
      <c r="F215" s="153" t="str">
        <f t="shared" si="12"/>
        <v/>
      </c>
      <c r="G215" s="153" t="str">
        <f t="shared" si="13"/>
        <v/>
      </c>
      <c r="H215" s="154" t="str">
        <f t="shared" si="14"/>
        <v/>
      </c>
      <c r="I215" s="159" t="str">
        <f t="shared" si="15"/>
        <v/>
      </c>
      <c r="J215" s="154" t="str">
        <f>IF(A215="","",VLOOKUP(C215,'SKRÝT!!  Pomocné'!$D$1:$E$38,2,FALSE))</f>
        <v/>
      </c>
    </row>
    <row r="216" spans="1:10" x14ac:dyDescent="0.35">
      <c r="A216" s="156"/>
      <c r="B216" s="156"/>
      <c r="C216" s="156"/>
      <c r="D216" s="156"/>
      <c r="E216" s="156"/>
      <c r="F216" s="153" t="str">
        <f t="shared" si="12"/>
        <v/>
      </c>
      <c r="G216" s="153" t="str">
        <f t="shared" si="13"/>
        <v/>
      </c>
      <c r="H216" s="154" t="str">
        <f t="shared" si="14"/>
        <v/>
      </c>
      <c r="I216" s="159" t="str">
        <f t="shared" si="15"/>
        <v/>
      </c>
      <c r="J216" s="154" t="str">
        <f>IF(A216="","",VLOOKUP(C216,'SKRÝT!!  Pomocné'!$D$1:$E$38,2,FALSE))</f>
        <v/>
      </c>
    </row>
    <row r="217" spans="1:10" x14ac:dyDescent="0.35">
      <c r="A217" s="156"/>
      <c r="B217" s="156"/>
      <c r="C217" s="156"/>
      <c r="D217" s="156"/>
      <c r="E217" s="156"/>
      <c r="F217" s="153" t="str">
        <f t="shared" si="12"/>
        <v/>
      </c>
      <c r="G217" s="153" t="str">
        <f t="shared" si="13"/>
        <v/>
      </c>
      <c r="H217" s="154" t="str">
        <f t="shared" si="14"/>
        <v/>
      </c>
      <c r="I217" s="159" t="str">
        <f t="shared" si="15"/>
        <v/>
      </c>
      <c r="J217" s="154" t="str">
        <f>IF(A217="","",VLOOKUP(C217,'SKRÝT!!  Pomocné'!$D$1:$E$38,2,FALSE))</f>
        <v/>
      </c>
    </row>
    <row r="218" spans="1:10" x14ac:dyDescent="0.35">
      <c r="A218" s="156"/>
      <c r="B218" s="156"/>
      <c r="C218" s="156"/>
      <c r="D218" s="156"/>
      <c r="E218" s="156"/>
      <c r="F218" s="153" t="str">
        <f t="shared" si="12"/>
        <v/>
      </c>
      <c r="G218" s="153" t="str">
        <f t="shared" si="13"/>
        <v/>
      </c>
      <c r="H218" s="154" t="str">
        <f t="shared" si="14"/>
        <v/>
      </c>
      <c r="I218" s="159" t="str">
        <f t="shared" si="15"/>
        <v/>
      </c>
      <c r="J218" s="154" t="str">
        <f>IF(A218="","",VLOOKUP(C218,'SKRÝT!!  Pomocné'!$D$1:$E$38,2,FALSE))</f>
        <v/>
      </c>
    </row>
    <row r="219" spans="1:10" x14ac:dyDescent="0.35">
      <c r="A219" s="156"/>
      <c r="B219" s="156"/>
      <c r="C219" s="156"/>
      <c r="D219" s="156"/>
      <c r="E219" s="156"/>
      <c r="F219" s="153" t="str">
        <f t="shared" si="12"/>
        <v/>
      </c>
      <c r="G219" s="153" t="str">
        <f t="shared" si="13"/>
        <v/>
      </c>
      <c r="H219" s="154" t="str">
        <f t="shared" si="14"/>
        <v/>
      </c>
      <c r="I219" s="159" t="str">
        <f t="shared" si="15"/>
        <v/>
      </c>
      <c r="J219" s="154" t="str">
        <f>IF(A219="","",VLOOKUP(C219,'SKRÝT!!  Pomocné'!$D$1:$E$38,2,FALSE))</f>
        <v/>
      </c>
    </row>
    <row r="220" spans="1:10" x14ac:dyDescent="0.35">
      <c r="A220" s="156"/>
      <c r="B220" s="156"/>
      <c r="C220" s="156"/>
      <c r="D220" s="156"/>
      <c r="E220" s="156"/>
      <c r="F220" s="153" t="str">
        <f t="shared" si="12"/>
        <v/>
      </c>
      <c r="G220" s="153" t="str">
        <f t="shared" si="13"/>
        <v/>
      </c>
      <c r="H220" s="154" t="str">
        <f t="shared" si="14"/>
        <v/>
      </c>
      <c r="I220" s="159" t="str">
        <f t="shared" si="15"/>
        <v/>
      </c>
      <c r="J220" s="154" t="str">
        <f>IF(A220="","",VLOOKUP(C220,'SKRÝT!!  Pomocné'!$D$1:$E$38,2,FALSE))</f>
        <v/>
      </c>
    </row>
    <row r="221" spans="1:10" x14ac:dyDescent="0.35">
      <c r="A221" s="156"/>
      <c r="B221" s="156"/>
      <c r="C221" s="156"/>
      <c r="D221" s="156"/>
      <c r="E221" s="156"/>
      <c r="F221" s="153" t="str">
        <f t="shared" si="12"/>
        <v/>
      </c>
      <c r="G221" s="153" t="str">
        <f t="shared" si="13"/>
        <v/>
      </c>
      <c r="H221" s="154" t="str">
        <f t="shared" si="14"/>
        <v/>
      </c>
      <c r="I221" s="159" t="str">
        <f t="shared" si="15"/>
        <v/>
      </c>
      <c r="J221" s="154" t="str">
        <f>IF(A221="","",VLOOKUP(C221,'SKRÝT!!  Pomocné'!$D$1:$E$38,2,FALSE))</f>
        <v/>
      </c>
    </row>
    <row r="222" spans="1:10" x14ac:dyDescent="0.35">
      <c r="A222" s="156"/>
      <c r="B222" s="156"/>
      <c r="C222" s="156"/>
      <c r="D222" s="156"/>
      <c r="E222" s="156"/>
      <c r="F222" s="153" t="str">
        <f t="shared" si="12"/>
        <v/>
      </c>
      <c r="G222" s="153" t="str">
        <f t="shared" si="13"/>
        <v/>
      </c>
      <c r="H222" s="154" t="str">
        <f t="shared" si="14"/>
        <v/>
      </c>
      <c r="I222" s="159" t="str">
        <f t="shared" si="15"/>
        <v/>
      </c>
      <c r="J222" s="154" t="str">
        <f>IF(A222="","",VLOOKUP(C222,'SKRÝT!!  Pomocné'!$D$1:$E$38,2,FALSE))</f>
        <v/>
      </c>
    </row>
    <row r="223" spans="1:10" x14ac:dyDescent="0.35">
      <c r="A223" s="156"/>
      <c r="B223" s="156"/>
      <c r="C223" s="156"/>
      <c r="D223" s="156"/>
      <c r="E223" s="156"/>
      <c r="F223" s="153" t="str">
        <f t="shared" si="12"/>
        <v/>
      </c>
      <c r="G223" s="153" t="str">
        <f t="shared" si="13"/>
        <v/>
      </c>
      <c r="H223" s="154" t="str">
        <f t="shared" si="14"/>
        <v/>
      </c>
      <c r="I223" s="159" t="str">
        <f t="shared" si="15"/>
        <v/>
      </c>
      <c r="J223" s="154" t="str">
        <f>IF(A223="","",VLOOKUP(C223,'SKRÝT!!  Pomocné'!$D$1:$E$38,2,FALSE))</f>
        <v/>
      </c>
    </row>
    <row r="224" spans="1:10" x14ac:dyDescent="0.35">
      <c r="A224" s="156"/>
      <c r="B224" s="156"/>
      <c r="C224" s="156"/>
      <c r="D224" s="156"/>
      <c r="E224" s="156"/>
      <c r="F224" s="153" t="str">
        <f t="shared" si="12"/>
        <v/>
      </c>
      <c r="G224" s="153" t="str">
        <f t="shared" si="13"/>
        <v/>
      </c>
      <c r="H224" s="154" t="str">
        <f t="shared" si="14"/>
        <v/>
      </c>
      <c r="I224" s="159" t="str">
        <f t="shared" si="15"/>
        <v/>
      </c>
      <c r="J224" s="154" t="str">
        <f>IF(A224="","",VLOOKUP(C224,'SKRÝT!!  Pomocné'!$D$1:$E$38,2,FALSE))</f>
        <v/>
      </c>
    </row>
    <row r="225" spans="1:10" x14ac:dyDescent="0.35">
      <c r="A225" s="156"/>
      <c r="B225" s="156"/>
      <c r="C225" s="156"/>
      <c r="D225" s="156"/>
      <c r="E225" s="156"/>
      <c r="F225" s="153" t="str">
        <f t="shared" si="12"/>
        <v/>
      </c>
      <c r="G225" s="153" t="str">
        <f t="shared" si="13"/>
        <v/>
      </c>
      <c r="H225" s="154" t="str">
        <f t="shared" si="14"/>
        <v/>
      </c>
      <c r="I225" s="159" t="str">
        <f t="shared" si="15"/>
        <v/>
      </c>
      <c r="J225" s="154" t="str">
        <f>IF(A225="","",VLOOKUP(C225,'SKRÝT!!  Pomocné'!$D$1:$E$38,2,FALSE))</f>
        <v/>
      </c>
    </row>
    <row r="226" spans="1:10" x14ac:dyDescent="0.35">
      <c r="A226" s="156"/>
      <c r="B226" s="156"/>
      <c r="C226" s="156"/>
      <c r="D226" s="156"/>
      <c r="E226" s="156"/>
      <c r="F226" s="153" t="str">
        <f t="shared" si="12"/>
        <v/>
      </c>
      <c r="G226" s="153" t="str">
        <f t="shared" si="13"/>
        <v/>
      </c>
      <c r="H226" s="154" t="str">
        <f t="shared" si="14"/>
        <v/>
      </c>
      <c r="I226" s="159" t="str">
        <f t="shared" si="15"/>
        <v/>
      </c>
      <c r="J226" s="154" t="str">
        <f>IF(A226="","",VLOOKUP(C226,'SKRÝT!!  Pomocné'!$D$1:$E$38,2,FALSE))</f>
        <v/>
      </c>
    </row>
    <row r="227" spans="1:10" x14ac:dyDescent="0.35">
      <c r="A227" s="156"/>
      <c r="B227" s="156"/>
      <c r="C227" s="156"/>
      <c r="D227" s="156"/>
      <c r="E227" s="156"/>
      <c r="F227" s="153" t="str">
        <f t="shared" si="12"/>
        <v/>
      </c>
      <c r="G227" s="153" t="str">
        <f t="shared" si="13"/>
        <v/>
      </c>
      <c r="H227" s="154" t="str">
        <f t="shared" si="14"/>
        <v/>
      </c>
      <c r="I227" s="159" t="str">
        <f t="shared" si="15"/>
        <v/>
      </c>
      <c r="J227" s="154" t="str">
        <f>IF(A227="","",VLOOKUP(C227,'SKRÝT!!  Pomocné'!$D$1:$E$38,2,FALSE))</f>
        <v/>
      </c>
    </row>
    <row r="228" spans="1:10" x14ac:dyDescent="0.35">
      <c r="A228" s="156"/>
      <c r="B228" s="156"/>
      <c r="C228" s="156"/>
      <c r="D228" s="156"/>
      <c r="E228" s="156"/>
      <c r="F228" s="153" t="str">
        <f t="shared" si="12"/>
        <v/>
      </c>
      <c r="G228" s="153" t="str">
        <f t="shared" si="13"/>
        <v/>
      </c>
      <c r="H228" s="154" t="str">
        <f t="shared" si="14"/>
        <v/>
      </c>
      <c r="I228" s="159" t="str">
        <f t="shared" si="15"/>
        <v/>
      </c>
      <c r="J228" s="154" t="str">
        <f>IF(A228="","",VLOOKUP(C228,'SKRÝT!!  Pomocné'!$D$1:$E$38,2,FALSE))</f>
        <v/>
      </c>
    </row>
    <row r="229" spans="1:10" x14ac:dyDescent="0.35">
      <c r="A229" s="156"/>
      <c r="B229" s="156"/>
      <c r="C229" s="156"/>
      <c r="D229" s="156"/>
      <c r="E229" s="156"/>
      <c r="F229" s="153" t="str">
        <f t="shared" si="12"/>
        <v/>
      </c>
      <c r="G229" s="153" t="str">
        <f t="shared" si="13"/>
        <v/>
      </c>
      <c r="H229" s="154" t="str">
        <f t="shared" si="14"/>
        <v/>
      </c>
      <c r="I229" s="159" t="str">
        <f t="shared" si="15"/>
        <v/>
      </c>
      <c r="J229" s="154" t="str">
        <f>IF(A229="","",VLOOKUP(C229,'SKRÝT!!  Pomocné'!$D$1:$E$38,2,FALSE))</f>
        <v/>
      </c>
    </row>
    <row r="230" spans="1:10" x14ac:dyDescent="0.35">
      <c r="A230" s="156"/>
      <c r="B230" s="156"/>
      <c r="C230" s="156"/>
      <c r="D230" s="156"/>
      <c r="E230" s="156"/>
      <c r="F230" s="153" t="str">
        <f t="shared" si="12"/>
        <v/>
      </c>
      <c r="G230" s="153" t="str">
        <f t="shared" si="13"/>
        <v/>
      </c>
      <c r="H230" s="154" t="str">
        <f t="shared" si="14"/>
        <v/>
      </c>
      <c r="I230" s="159" t="str">
        <f t="shared" si="15"/>
        <v/>
      </c>
      <c r="J230" s="154" t="str">
        <f>IF(A230="","",VLOOKUP(C230,'SKRÝT!!  Pomocné'!$D$1:$E$38,2,FALSE))</f>
        <v/>
      </c>
    </row>
    <row r="231" spans="1:10" x14ac:dyDescent="0.35">
      <c r="A231" s="156"/>
      <c r="B231" s="156"/>
      <c r="C231" s="156"/>
      <c r="D231" s="156"/>
      <c r="E231" s="156"/>
      <c r="F231" s="153" t="str">
        <f t="shared" si="12"/>
        <v/>
      </c>
      <c r="G231" s="153" t="str">
        <f t="shared" si="13"/>
        <v/>
      </c>
      <c r="H231" s="154" t="str">
        <f t="shared" si="14"/>
        <v/>
      </c>
      <c r="I231" s="159" t="str">
        <f t="shared" si="15"/>
        <v/>
      </c>
      <c r="J231" s="154" t="str">
        <f>IF(A231="","",VLOOKUP(C231,'SKRÝT!!  Pomocné'!$D$1:$E$38,2,FALSE))</f>
        <v/>
      </c>
    </row>
    <row r="232" spans="1:10" x14ac:dyDescent="0.35">
      <c r="A232" s="156"/>
      <c r="B232" s="156"/>
      <c r="C232" s="156"/>
      <c r="D232" s="156"/>
      <c r="E232" s="156"/>
      <c r="F232" s="153" t="str">
        <f t="shared" si="12"/>
        <v/>
      </c>
      <c r="G232" s="153" t="str">
        <f t="shared" si="13"/>
        <v/>
      </c>
      <c r="H232" s="154" t="str">
        <f t="shared" si="14"/>
        <v/>
      </c>
      <c r="I232" s="159" t="str">
        <f t="shared" si="15"/>
        <v/>
      </c>
      <c r="J232" s="154" t="str">
        <f>IF(A232="","",VLOOKUP(C232,'SKRÝT!!  Pomocné'!$D$1:$E$38,2,FALSE))</f>
        <v/>
      </c>
    </row>
    <row r="233" spans="1:10" x14ac:dyDescent="0.35">
      <c r="A233" s="156"/>
      <c r="B233" s="156"/>
      <c r="C233" s="156"/>
      <c r="D233" s="156"/>
      <c r="E233" s="156"/>
      <c r="F233" s="153" t="str">
        <f t="shared" si="12"/>
        <v/>
      </c>
      <c r="G233" s="153" t="str">
        <f t="shared" si="13"/>
        <v/>
      </c>
      <c r="H233" s="154" t="str">
        <f t="shared" si="14"/>
        <v/>
      </c>
      <c r="I233" s="159" t="str">
        <f t="shared" si="15"/>
        <v/>
      </c>
      <c r="J233" s="154" t="str">
        <f>IF(A233="","",VLOOKUP(C233,'SKRÝT!!  Pomocné'!$D$1:$E$38,2,FALSE))</f>
        <v/>
      </c>
    </row>
    <row r="234" spans="1:10" x14ac:dyDescent="0.35">
      <c r="A234" s="156"/>
      <c r="B234" s="156"/>
      <c r="C234" s="156"/>
      <c r="D234" s="156"/>
      <c r="E234" s="156"/>
      <c r="F234" s="153" t="str">
        <f t="shared" si="12"/>
        <v/>
      </c>
      <c r="G234" s="153" t="str">
        <f t="shared" si="13"/>
        <v/>
      </c>
      <c r="H234" s="154" t="str">
        <f t="shared" si="14"/>
        <v/>
      </c>
      <c r="I234" s="159" t="str">
        <f t="shared" si="15"/>
        <v/>
      </c>
      <c r="J234" s="154" t="str">
        <f>IF(A234="","",VLOOKUP(C234,'SKRÝT!!  Pomocné'!$D$1:$E$38,2,FALSE))</f>
        <v/>
      </c>
    </row>
    <row r="235" spans="1:10" x14ac:dyDescent="0.35">
      <c r="A235" s="156"/>
      <c r="B235" s="156"/>
      <c r="C235" s="156"/>
      <c r="D235" s="156"/>
      <c r="E235" s="156"/>
      <c r="F235" s="153" t="str">
        <f t="shared" si="12"/>
        <v/>
      </c>
      <c r="G235" s="153" t="str">
        <f t="shared" si="13"/>
        <v/>
      </c>
      <c r="H235" s="154" t="str">
        <f t="shared" si="14"/>
        <v/>
      </c>
      <c r="I235" s="159" t="str">
        <f t="shared" si="15"/>
        <v/>
      </c>
      <c r="J235" s="154" t="str">
        <f>IF(A235="","",VLOOKUP(C235,'SKRÝT!!  Pomocné'!$D$1:$E$38,2,FALSE))</f>
        <v/>
      </c>
    </row>
    <row r="236" spans="1:10" x14ac:dyDescent="0.35">
      <c r="A236" s="156"/>
      <c r="B236" s="156"/>
      <c r="C236" s="156"/>
      <c r="D236" s="156"/>
      <c r="E236" s="156"/>
      <c r="F236" s="153" t="str">
        <f t="shared" si="12"/>
        <v/>
      </c>
      <c r="G236" s="153" t="str">
        <f t="shared" si="13"/>
        <v/>
      </c>
      <c r="H236" s="154" t="str">
        <f t="shared" si="14"/>
        <v/>
      </c>
      <c r="I236" s="159" t="str">
        <f t="shared" si="15"/>
        <v/>
      </c>
      <c r="J236" s="154" t="str">
        <f>IF(A236="","",VLOOKUP(C236,'SKRÝT!!  Pomocné'!$D$1:$E$38,2,FALSE))</f>
        <v/>
      </c>
    </row>
    <row r="237" spans="1:10" x14ac:dyDescent="0.35">
      <c r="A237" s="156"/>
      <c r="B237" s="156"/>
      <c r="C237" s="156"/>
      <c r="D237" s="156"/>
      <c r="E237" s="156"/>
      <c r="F237" s="153" t="str">
        <f t="shared" si="12"/>
        <v/>
      </c>
      <c r="G237" s="153" t="str">
        <f t="shared" si="13"/>
        <v/>
      </c>
      <c r="H237" s="154" t="str">
        <f t="shared" si="14"/>
        <v/>
      </c>
      <c r="I237" s="159" t="str">
        <f t="shared" si="15"/>
        <v/>
      </c>
      <c r="J237" s="154" t="str">
        <f>IF(A237="","",VLOOKUP(C237,'SKRÝT!!  Pomocné'!$D$1:$E$38,2,FALSE))</f>
        <v/>
      </c>
    </row>
    <row r="238" spans="1:10" x14ac:dyDescent="0.35">
      <c r="A238" s="156"/>
      <c r="B238" s="156"/>
      <c r="C238" s="156"/>
      <c r="D238" s="156"/>
      <c r="E238" s="156"/>
      <c r="F238" s="153" t="str">
        <f t="shared" si="12"/>
        <v/>
      </c>
      <c r="G238" s="153" t="str">
        <f t="shared" si="13"/>
        <v/>
      </c>
      <c r="H238" s="154" t="str">
        <f t="shared" si="14"/>
        <v/>
      </c>
      <c r="I238" s="159" t="str">
        <f t="shared" si="15"/>
        <v/>
      </c>
      <c r="J238" s="154" t="str">
        <f>IF(A238="","",VLOOKUP(C238,'SKRÝT!!  Pomocné'!$D$1:$E$38,2,FALSE))</f>
        <v/>
      </c>
    </row>
    <row r="239" spans="1:10" x14ac:dyDescent="0.35">
      <c r="A239" s="156"/>
      <c r="B239" s="156"/>
      <c r="C239" s="156"/>
      <c r="D239" s="156"/>
      <c r="E239" s="156"/>
      <c r="F239" s="153" t="str">
        <f t="shared" si="12"/>
        <v/>
      </c>
      <c r="G239" s="153" t="str">
        <f t="shared" si="13"/>
        <v/>
      </c>
      <c r="H239" s="154" t="str">
        <f t="shared" si="14"/>
        <v/>
      </c>
      <c r="I239" s="159" t="str">
        <f t="shared" si="15"/>
        <v/>
      </c>
      <c r="J239" s="154" t="str">
        <f>IF(A239="","",VLOOKUP(C239,'SKRÝT!!  Pomocné'!$D$1:$E$38,2,FALSE))</f>
        <v/>
      </c>
    </row>
    <row r="240" spans="1:10" x14ac:dyDescent="0.35">
      <c r="A240" s="156"/>
      <c r="B240" s="156"/>
      <c r="C240" s="156"/>
      <c r="D240" s="156"/>
      <c r="E240" s="156"/>
      <c r="F240" s="153" t="str">
        <f t="shared" si="12"/>
        <v/>
      </c>
      <c r="G240" s="153" t="str">
        <f t="shared" si="13"/>
        <v/>
      </c>
      <c r="H240" s="154" t="str">
        <f t="shared" si="14"/>
        <v/>
      </c>
      <c r="I240" s="159" t="str">
        <f t="shared" si="15"/>
        <v/>
      </c>
      <c r="J240" s="154" t="str">
        <f>IF(A240="","",VLOOKUP(C240,'SKRÝT!!  Pomocné'!$D$1:$E$38,2,FALSE))</f>
        <v/>
      </c>
    </row>
    <row r="241" spans="1:10" x14ac:dyDescent="0.35">
      <c r="A241" s="156"/>
      <c r="B241" s="156"/>
      <c r="C241" s="156"/>
      <c r="D241" s="156"/>
      <c r="E241" s="156"/>
      <c r="F241" s="153" t="str">
        <f t="shared" si="12"/>
        <v/>
      </c>
      <c r="G241" s="153" t="str">
        <f t="shared" si="13"/>
        <v/>
      </c>
      <c r="H241" s="154" t="str">
        <f t="shared" si="14"/>
        <v/>
      </c>
      <c r="I241" s="159" t="str">
        <f t="shared" si="15"/>
        <v/>
      </c>
      <c r="J241" s="154" t="str">
        <f>IF(A241="","",VLOOKUP(C241,'SKRÝT!!  Pomocné'!$D$1:$E$38,2,FALSE))</f>
        <v/>
      </c>
    </row>
    <row r="242" spans="1:10" x14ac:dyDescent="0.35">
      <c r="A242" s="156"/>
      <c r="B242" s="156"/>
      <c r="C242" s="156"/>
      <c r="D242" s="156"/>
      <c r="E242" s="156"/>
      <c r="F242" s="153" t="str">
        <f t="shared" si="12"/>
        <v/>
      </c>
      <c r="G242" s="153" t="str">
        <f t="shared" si="13"/>
        <v/>
      </c>
      <c r="H242" s="154" t="str">
        <f t="shared" si="14"/>
        <v/>
      </c>
      <c r="I242" s="159" t="str">
        <f t="shared" si="15"/>
        <v/>
      </c>
      <c r="J242" s="154" t="str">
        <f>IF(A242="","",VLOOKUP(C242,'SKRÝT!!  Pomocné'!$D$1:$E$38,2,FALSE))</f>
        <v/>
      </c>
    </row>
    <row r="243" spans="1:10" x14ac:dyDescent="0.35">
      <c r="A243" s="156"/>
      <c r="B243" s="156"/>
      <c r="C243" s="156"/>
      <c r="D243" s="156"/>
      <c r="E243" s="156"/>
      <c r="F243" s="153" t="str">
        <f t="shared" si="12"/>
        <v/>
      </c>
      <c r="G243" s="153" t="str">
        <f t="shared" si="13"/>
        <v/>
      </c>
      <c r="H243" s="154" t="str">
        <f t="shared" si="14"/>
        <v/>
      </c>
      <c r="I243" s="159" t="str">
        <f t="shared" si="15"/>
        <v/>
      </c>
      <c r="J243" s="154" t="str">
        <f>IF(A243="","",VLOOKUP(C243,'SKRÝT!!  Pomocné'!$D$1:$E$38,2,FALSE))</f>
        <v/>
      </c>
    </row>
    <row r="244" spans="1:10" x14ac:dyDescent="0.35">
      <c r="A244" s="156"/>
      <c r="B244" s="156"/>
      <c r="C244" s="156"/>
      <c r="D244" s="156"/>
      <c r="E244" s="156"/>
      <c r="F244" s="153" t="str">
        <f t="shared" si="12"/>
        <v/>
      </c>
      <c r="G244" s="153" t="str">
        <f t="shared" si="13"/>
        <v/>
      </c>
      <c r="H244" s="154" t="str">
        <f t="shared" si="14"/>
        <v/>
      </c>
      <c r="I244" s="159" t="str">
        <f t="shared" si="15"/>
        <v/>
      </c>
      <c r="J244" s="154" t="str">
        <f>IF(A244="","",VLOOKUP(C244,'SKRÝT!!  Pomocné'!$D$1:$E$38,2,FALSE))</f>
        <v/>
      </c>
    </row>
    <row r="245" spans="1:10" x14ac:dyDescent="0.35">
      <c r="A245" s="156"/>
      <c r="B245" s="156"/>
      <c r="C245" s="156"/>
      <c r="D245" s="156"/>
      <c r="E245" s="156"/>
      <c r="F245" s="153" t="str">
        <f t="shared" si="12"/>
        <v/>
      </c>
      <c r="G245" s="153" t="str">
        <f t="shared" si="13"/>
        <v/>
      </c>
      <c r="H245" s="154" t="str">
        <f t="shared" si="14"/>
        <v/>
      </c>
      <c r="I245" s="159" t="str">
        <f t="shared" si="15"/>
        <v/>
      </c>
      <c r="J245" s="154" t="str">
        <f>IF(A245="","",VLOOKUP(C245,'SKRÝT!!  Pomocné'!$D$1:$E$38,2,FALSE))</f>
        <v/>
      </c>
    </row>
    <row r="246" spans="1:10" x14ac:dyDescent="0.35">
      <c r="A246" s="156"/>
      <c r="B246" s="156"/>
      <c r="C246" s="156"/>
      <c r="D246" s="156"/>
      <c r="E246" s="156"/>
      <c r="F246" s="153" t="str">
        <f t="shared" si="12"/>
        <v/>
      </c>
      <c r="G246" s="153" t="str">
        <f t="shared" si="13"/>
        <v/>
      </c>
      <c r="H246" s="154" t="str">
        <f t="shared" si="14"/>
        <v/>
      </c>
      <c r="I246" s="159" t="str">
        <f t="shared" si="15"/>
        <v/>
      </c>
      <c r="J246" s="154" t="str">
        <f>IF(A246="","",VLOOKUP(C246,'SKRÝT!!  Pomocné'!$D$1:$E$38,2,FALSE))</f>
        <v/>
      </c>
    </row>
    <row r="247" spans="1:10" x14ac:dyDescent="0.35">
      <c r="A247" s="156"/>
      <c r="B247" s="156"/>
      <c r="C247" s="156"/>
      <c r="D247" s="156"/>
      <c r="E247" s="156"/>
      <c r="F247" s="153" t="str">
        <f t="shared" si="12"/>
        <v/>
      </c>
      <c r="G247" s="153" t="str">
        <f t="shared" si="13"/>
        <v/>
      </c>
      <c r="H247" s="154" t="str">
        <f t="shared" si="14"/>
        <v/>
      </c>
      <c r="I247" s="159" t="str">
        <f t="shared" si="15"/>
        <v/>
      </c>
      <c r="J247" s="154" t="str">
        <f>IF(A247="","",VLOOKUP(C247,'SKRÝT!!  Pomocné'!$D$1:$E$38,2,FALSE))</f>
        <v/>
      </c>
    </row>
    <row r="248" spans="1:10" x14ac:dyDescent="0.35">
      <c r="A248" s="156"/>
      <c r="B248" s="156"/>
      <c r="C248" s="156"/>
      <c r="D248" s="156"/>
      <c r="E248" s="156"/>
      <c r="F248" s="153" t="str">
        <f t="shared" si="12"/>
        <v/>
      </c>
      <c r="G248" s="153" t="str">
        <f t="shared" si="13"/>
        <v/>
      </c>
      <c r="H248" s="154" t="str">
        <f t="shared" si="14"/>
        <v/>
      </c>
      <c r="I248" s="159" t="str">
        <f t="shared" si="15"/>
        <v/>
      </c>
      <c r="J248" s="154" t="str">
        <f>IF(A248="","",VLOOKUP(C248,'SKRÝT!!  Pomocné'!$D$1:$E$38,2,FALSE))</f>
        <v/>
      </c>
    </row>
    <row r="249" spans="1:10" x14ac:dyDescent="0.35">
      <c r="A249" s="156"/>
      <c r="B249" s="156"/>
      <c r="C249" s="156"/>
      <c r="D249" s="156"/>
      <c r="E249" s="156"/>
      <c r="F249" s="153" t="str">
        <f t="shared" si="12"/>
        <v/>
      </c>
      <c r="G249" s="153" t="str">
        <f t="shared" si="13"/>
        <v/>
      </c>
      <c r="H249" s="154" t="str">
        <f t="shared" si="14"/>
        <v/>
      </c>
      <c r="I249" s="159" t="str">
        <f t="shared" si="15"/>
        <v/>
      </c>
      <c r="J249" s="154" t="str">
        <f>IF(A249="","",VLOOKUP(C249,'SKRÝT!!  Pomocné'!$D$1:$E$38,2,FALSE))</f>
        <v/>
      </c>
    </row>
    <row r="250" spans="1:10" x14ac:dyDescent="0.35">
      <c r="A250" s="156"/>
      <c r="B250" s="156"/>
      <c r="C250" s="156"/>
      <c r="D250" s="156"/>
      <c r="E250" s="156"/>
      <c r="F250" s="153" t="str">
        <f t="shared" si="12"/>
        <v/>
      </c>
      <c r="G250" s="153" t="str">
        <f t="shared" si="13"/>
        <v/>
      </c>
      <c r="H250" s="154" t="str">
        <f t="shared" si="14"/>
        <v/>
      </c>
      <c r="I250" s="159" t="str">
        <f t="shared" si="15"/>
        <v/>
      </c>
      <c r="J250" s="154" t="str">
        <f>IF(A250="","",VLOOKUP(C250,'SKRÝT!!  Pomocné'!$D$1:$E$38,2,FALSE))</f>
        <v/>
      </c>
    </row>
    <row r="251" spans="1:10" x14ac:dyDescent="0.35">
      <c r="A251" s="156"/>
      <c r="B251" s="156"/>
      <c r="C251" s="156"/>
      <c r="D251" s="156"/>
      <c r="E251" s="156"/>
      <c r="F251" s="153" t="str">
        <f t="shared" si="12"/>
        <v/>
      </c>
      <c r="G251" s="153" t="str">
        <f t="shared" si="13"/>
        <v/>
      </c>
      <c r="H251" s="154" t="str">
        <f t="shared" si="14"/>
        <v/>
      </c>
      <c r="I251" s="159" t="str">
        <f t="shared" si="15"/>
        <v/>
      </c>
      <c r="J251" s="154" t="str">
        <f>IF(A251="","",VLOOKUP(C251,'SKRÝT!!  Pomocné'!$D$1:$E$38,2,FALSE))</f>
        <v/>
      </c>
    </row>
    <row r="252" spans="1:10" x14ac:dyDescent="0.35">
      <c r="A252" s="156"/>
      <c r="B252" s="156"/>
      <c r="C252" s="156"/>
      <c r="D252" s="156"/>
      <c r="E252" s="156"/>
      <c r="F252" s="153" t="str">
        <f t="shared" si="12"/>
        <v/>
      </c>
      <c r="G252" s="153" t="str">
        <f t="shared" si="13"/>
        <v/>
      </c>
      <c r="H252" s="154" t="str">
        <f t="shared" si="14"/>
        <v/>
      </c>
      <c r="I252" s="159" t="str">
        <f t="shared" si="15"/>
        <v/>
      </c>
      <c r="J252" s="154" t="str">
        <f>IF(A252="","",VLOOKUP(C252,'SKRÝT!!  Pomocné'!$D$1:$E$38,2,FALSE))</f>
        <v/>
      </c>
    </row>
    <row r="253" spans="1:10" x14ac:dyDescent="0.35">
      <c r="A253" s="156"/>
      <c r="B253" s="156"/>
      <c r="C253" s="156"/>
      <c r="D253" s="156"/>
      <c r="E253" s="156"/>
      <c r="F253" s="153" t="str">
        <f t="shared" si="12"/>
        <v/>
      </c>
      <c r="G253" s="153" t="str">
        <f t="shared" si="13"/>
        <v/>
      </c>
      <c r="H253" s="154" t="str">
        <f t="shared" si="14"/>
        <v/>
      </c>
      <c r="I253" s="159" t="str">
        <f t="shared" si="15"/>
        <v/>
      </c>
      <c r="J253" s="154" t="str">
        <f>IF(A253="","",VLOOKUP(C253,'SKRÝT!!  Pomocné'!$D$1:$E$38,2,FALSE))</f>
        <v/>
      </c>
    </row>
    <row r="254" spans="1:10" x14ac:dyDescent="0.35">
      <c r="A254" s="156"/>
      <c r="B254" s="156"/>
      <c r="C254" s="156"/>
      <c r="D254" s="156"/>
      <c r="E254" s="156"/>
      <c r="F254" s="153" t="str">
        <f t="shared" si="12"/>
        <v/>
      </c>
      <c r="G254" s="153" t="str">
        <f t="shared" si="13"/>
        <v/>
      </c>
      <c r="H254" s="154" t="str">
        <f t="shared" si="14"/>
        <v/>
      </c>
      <c r="I254" s="159" t="str">
        <f t="shared" si="15"/>
        <v/>
      </c>
      <c r="J254" s="154" t="str">
        <f>IF(A254="","",VLOOKUP(C254,'SKRÝT!!  Pomocné'!$D$1:$E$38,2,FALSE))</f>
        <v/>
      </c>
    </row>
    <row r="255" spans="1:10" x14ac:dyDescent="0.35">
      <c r="A255" s="156"/>
      <c r="B255" s="156"/>
      <c r="C255" s="156"/>
      <c r="D255" s="156"/>
      <c r="E255" s="156"/>
      <c r="F255" s="153" t="str">
        <f t="shared" si="12"/>
        <v/>
      </c>
      <c r="G255" s="153" t="str">
        <f t="shared" si="13"/>
        <v/>
      </c>
      <c r="H255" s="154" t="str">
        <f t="shared" si="14"/>
        <v/>
      </c>
      <c r="I255" s="159" t="str">
        <f t="shared" si="15"/>
        <v/>
      </c>
      <c r="J255" s="154" t="str">
        <f>IF(A255="","",VLOOKUP(C255,'SKRÝT!!  Pomocné'!$D$1:$E$38,2,FALSE))</f>
        <v/>
      </c>
    </row>
    <row r="256" spans="1:10" x14ac:dyDescent="0.35">
      <c r="A256" s="156"/>
      <c r="B256" s="156"/>
      <c r="C256" s="156"/>
      <c r="D256" s="156"/>
      <c r="E256" s="156"/>
      <c r="F256" s="153" t="str">
        <f t="shared" si="12"/>
        <v/>
      </c>
      <c r="G256" s="153" t="str">
        <f t="shared" si="13"/>
        <v/>
      </c>
      <c r="H256" s="154" t="str">
        <f t="shared" si="14"/>
        <v/>
      </c>
      <c r="I256" s="159" t="str">
        <f t="shared" si="15"/>
        <v/>
      </c>
      <c r="J256" s="154" t="str">
        <f>IF(A256="","",VLOOKUP(C256,'SKRÝT!!  Pomocné'!$D$1:$E$38,2,FALSE))</f>
        <v/>
      </c>
    </row>
    <row r="257" spans="1:10" x14ac:dyDescent="0.35">
      <c r="A257" s="156"/>
      <c r="B257" s="156"/>
      <c r="C257" s="156"/>
      <c r="D257" s="156"/>
      <c r="E257" s="156"/>
      <c r="F257" s="153" t="str">
        <f t="shared" si="12"/>
        <v/>
      </c>
      <c r="G257" s="153" t="str">
        <f t="shared" si="13"/>
        <v/>
      </c>
      <c r="H257" s="154" t="str">
        <f t="shared" si="14"/>
        <v/>
      </c>
      <c r="I257" s="159" t="str">
        <f t="shared" si="15"/>
        <v/>
      </c>
      <c r="J257" s="154" t="str">
        <f>IF(A257="","",VLOOKUP(C257,'SKRÝT!!  Pomocné'!$D$1:$E$38,2,FALSE))</f>
        <v/>
      </c>
    </row>
    <row r="258" spans="1:10" x14ac:dyDescent="0.35">
      <c r="A258" s="156"/>
      <c r="B258" s="156"/>
      <c r="C258" s="156"/>
      <c r="D258" s="156"/>
      <c r="E258" s="156"/>
      <c r="F258" s="153" t="str">
        <f t="shared" si="12"/>
        <v/>
      </c>
      <c r="G258" s="153" t="str">
        <f t="shared" si="13"/>
        <v/>
      </c>
      <c r="H258" s="154" t="str">
        <f t="shared" si="14"/>
        <v/>
      </c>
      <c r="I258" s="159" t="str">
        <f t="shared" si="15"/>
        <v/>
      </c>
      <c r="J258" s="154" t="str">
        <f>IF(A258="","",VLOOKUP(C258,'SKRÝT!!  Pomocné'!$D$1:$E$38,2,FALSE))</f>
        <v/>
      </c>
    </row>
    <row r="259" spans="1:10" x14ac:dyDescent="0.35">
      <c r="A259" s="156"/>
      <c r="B259" s="156"/>
      <c r="C259" s="156"/>
      <c r="D259" s="156"/>
      <c r="E259" s="156"/>
      <c r="F259" s="153" t="str">
        <f t="shared" si="12"/>
        <v/>
      </c>
      <c r="G259" s="153" t="str">
        <f t="shared" si="13"/>
        <v/>
      </c>
      <c r="H259" s="154" t="str">
        <f t="shared" si="14"/>
        <v/>
      </c>
      <c r="I259" s="159" t="str">
        <f t="shared" si="15"/>
        <v/>
      </c>
      <c r="J259" s="154" t="str">
        <f>IF(A259="","",VLOOKUP(C259,'SKRÝT!!  Pomocné'!$D$1:$E$38,2,FALSE))</f>
        <v/>
      </c>
    </row>
    <row r="260" spans="1:10" x14ac:dyDescent="0.35">
      <c r="A260" s="156"/>
      <c r="B260" s="156"/>
      <c r="C260" s="156"/>
      <c r="D260" s="156"/>
      <c r="E260" s="156"/>
      <c r="F260" s="153" t="str">
        <f t="shared" ref="F260:F303" si="16">IF(A260="","",IF(D260/J260*E260&gt;0.9,1,IF(D260/J260*E260&gt;0.8,0.9,IF(D260/J260*E260&gt;0.7,0.8,IF(D260/J260*E260&gt;0.6,0.7,IF(D260/J260*E260&gt;0.5,0.6,IF(D260/J260*E260&gt;0.4,0.5,IF(D260/J260*E260&gt;0.3,0.4,IF(D260/J260*E260&gt;0.2,0.3,IF(D260/J260*E260&gt;0.1,0.2,IF(D260/J260*E260&gt;0,0.1,0)))))))))))</f>
        <v/>
      </c>
      <c r="G260" s="153" t="str">
        <f t="shared" ref="G260:G303" si="17">IF(B260="","",IF(OR(B260="2.I/3",B260="2.II/3"),I260,H260))</f>
        <v/>
      </c>
      <c r="H260" s="154" t="str">
        <f t="shared" ref="H260:H303" si="18">IF(A260="","",(E260-F260)*10)</f>
        <v/>
      </c>
      <c r="I260" s="159" t="str">
        <f t="shared" ref="I260:I303" si="19">IF(A260="","",IF(E260=1,IF(F260&gt;0.9,0,IF(F260&gt;0.8,0.2,IF(F260&gt;0.7,0.4,IF(F260&gt;0.6,0.6,IF(F260&gt;0.5,0.8,IF(F260&gt;0.4,1,IF(F260&gt;0.3,1.2,IF(F260&gt;0.2,1.4,IF(F260&gt;0.1,1.6,IF(F260&gt;0,1.8,2)))))))))),IF(E260=0.5,IF(F260&gt;0.4,0,IF(F260&gt;0.3,0.2,IF(F260&gt;0.2,0.4,IF(F260&gt;0.1,0.6,IF(F260&gt;0,0.8,1))))),"NR")))</f>
        <v/>
      </c>
      <c r="J260" s="154" t="str">
        <f>IF(A260="","",VLOOKUP(C260,'SKRÝT!!  Pomocné'!$D$1:$E$38,2,FALSE))</f>
        <v/>
      </c>
    </row>
    <row r="261" spans="1:10" x14ac:dyDescent="0.35">
      <c r="A261" s="156"/>
      <c r="B261" s="156"/>
      <c r="C261" s="156"/>
      <c r="D261" s="156"/>
      <c r="E261" s="156"/>
      <c r="F261" s="153" t="str">
        <f t="shared" si="16"/>
        <v/>
      </c>
      <c r="G261" s="153" t="str">
        <f t="shared" si="17"/>
        <v/>
      </c>
      <c r="H261" s="154" t="str">
        <f t="shared" si="18"/>
        <v/>
      </c>
      <c r="I261" s="159" t="str">
        <f t="shared" si="19"/>
        <v/>
      </c>
      <c r="J261" s="154" t="str">
        <f>IF(A261="","",VLOOKUP(C261,'SKRÝT!!  Pomocné'!$D$1:$E$38,2,FALSE))</f>
        <v/>
      </c>
    </row>
    <row r="262" spans="1:10" x14ac:dyDescent="0.35">
      <c r="A262" s="156"/>
      <c r="B262" s="156"/>
      <c r="C262" s="156"/>
      <c r="D262" s="156"/>
      <c r="E262" s="156"/>
      <c r="F262" s="153" t="str">
        <f t="shared" si="16"/>
        <v/>
      </c>
      <c r="G262" s="153" t="str">
        <f t="shared" si="17"/>
        <v/>
      </c>
      <c r="H262" s="154" t="str">
        <f t="shared" si="18"/>
        <v/>
      </c>
      <c r="I262" s="159" t="str">
        <f t="shared" si="19"/>
        <v/>
      </c>
      <c r="J262" s="154" t="str">
        <f>IF(A262="","",VLOOKUP(C262,'SKRÝT!!  Pomocné'!$D$1:$E$38,2,FALSE))</f>
        <v/>
      </c>
    </row>
    <row r="263" spans="1:10" x14ac:dyDescent="0.35">
      <c r="A263" s="156"/>
      <c r="B263" s="156"/>
      <c r="C263" s="156"/>
      <c r="D263" s="156"/>
      <c r="E263" s="156"/>
      <c r="F263" s="153" t="str">
        <f t="shared" si="16"/>
        <v/>
      </c>
      <c r="G263" s="153" t="str">
        <f t="shared" si="17"/>
        <v/>
      </c>
      <c r="H263" s="154" t="str">
        <f t="shared" si="18"/>
        <v/>
      </c>
      <c r="I263" s="159" t="str">
        <f t="shared" si="19"/>
        <v/>
      </c>
      <c r="J263" s="154" t="str">
        <f>IF(A263="","",VLOOKUP(C263,'SKRÝT!!  Pomocné'!$D$1:$E$38,2,FALSE))</f>
        <v/>
      </c>
    </row>
    <row r="264" spans="1:10" x14ac:dyDescent="0.35">
      <c r="A264" s="156"/>
      <c r="B264" s="156"/>
      <c r="C264" s="156"/>
      <c r="D264" s="156"/>
      <c r="E264" s="156"/>
      <c r="F264" s="153" t="str">
        <f t="shared" si="16"/>
        <v/>
      </c>
      <c r="G264" s="153" t="str">
        <f t="shared" si="17"/>
        <v/>
      </c>
      <c r="H264" s="154" t="str">
        <f t="shared" si="18"/>
        <v/>
      </c>
      <c r="I264" s="159" t="str">
        <f t="shared" si="19"/>
        <v/>
      </c>
      <c r="J264" s="154" t="str">
        <f>IF(A264="","",VLOOKUP(C264,'SKRÝT!!  Pomocné'!$D$1:$E$38,2,FALSE))</f>
        <v/>
      </c>
    </row>
    <row r="265" spans="1:10" x14ac:dyDescent="0.35">
      <c r="A265" s="156"/>
      <c r="B265" s="156"/>
      <c r="C265" s="156"/>
      <c r="D265" s="156"/>
      <c r="E265" s="156"/>
      <c r="F265" s="153" t="str">
        <f t="shared" si="16"/>
        <v/>
      </c>
      <c r="G265" s="153" t="str">
        <f t="shared" si="17"/>
        <v/>
      </c>
      <c r="H265" s="154" t="str">
        <f t="shared" si="18"/>
        <v/>
      </c>
      <c r="I265" s="159" t="str">
        <f t="shared" si="19"/>
        <v/>
      </c>
      <c r="J265" s="154" t="str">
        <f>IF(A265="","",VLOOKUP(C265,'SKRÝT!!  Pomocné'!$D$1:$E$38,2,FALSE))</f>
        <v/>
      </c>
    </row>
    <row r="266" spans="1:10" x14ac:dyDescent="0.35">
      <c r="A266" s="156"/>
      <c r="B266" s="156"/>
      <c r="C266" s="156"/>
      <c r="D266" s="156"/>
      <c r="E266" s="156"/>
      <c r="F266" s="153" t="str">
        <f t="shared" si="16"/>
        <v/>
      </c>
      <c r="G266" s="153" t="str">
        <f t="shared" si="17"/>
        <v/>
      </c>
      <c r="H266" s="154" t="str">
        <f t="shared" si="18"/>
        <v/>
      </c>
      <c r="I266" s="159" t="str">
        <f t="shared" si="19"/>
        <v/>
      </c>
      <c r="J266" s="154" t="str">
        <f>IF(A266="","",VLOOKUP(C266,'SKRÝT!!  Pomocné'!$D$1:$E$38,2,FALSE))</f>
        <v/>
      </c>
    </row>
    <row r="267" spans="1:10" x14ac:dyDescent="0.35">
      <c r="A267" s="156"/>
      <c r="B267" s="156"/>
      <c r="C267" s="156"/>
      <c r="D267" s="156"/>
      <c r="E267" s="156"/>
      <c r="F267" s="153" t="str">
        <f t="shared" si="16"/>
        <v/>
      </c>
      <c r="G267" s="153" t="str">
        <f t="shared" si="17"/>
        <v/>
      </c>
      <c r="H267" s="154" t="str">
        <f t="shared" si="18"/>
        <v/>
      </c>
      <c r="I267" s="159" t="str">
        <f t="shared" si="19"/>
        <v/>
      </c>
      <c r="J267" s="154" t="str">
        <f>IF(A267="","",VLOOKUP(C267,'SKRÝT!!  Pomocné'!$D$1:$E$38,2,FALSE))</f>
        <v/>
      </c>
    </row>
    <row r="268" spans="1:10" x14ac:dyDescent="0.35">
      <c r="A268" s="156"/>
      <c r="B268" s="156"/>
      <c r="C268" s="156"/>
      <c r="D268" s="156"/>
      <c r="E268" s="156"/>
      <c r="F268" s="153" t="str">
        <f t="shared" si="16"/>
        <v/>
      </c>
      <c r="G268" s="153" t="str">
        <f t="shared" si="17"/>
        <v/>
      </c>
      <c r="H268" s="154" t="str">
        <f t="shared" si="18"/>
        <v/>
      </c>
      <c r="I268" s="159" t="str">
        <f t="shared" si="19"/>
        <v/>
      </c>
      <c r="J268" s="154" t="str">
        <f>IF(A268="","",VLOOKUP(C268,'SKRÝT!!  Pomocné'!$D$1:$E$38,2,FALSE))</f>
        <v/>
      </c>
    </row>
    <row r="269" spans="1:10" x14ac:dyDescent="0.35">
      <c r="A269" s="156"/>
      <c r="B269" s="156"/>
      <c r="C269" s="156"/>
      <c r="D269" s="156"/>
      <c r="E269" s="156"/>
      <c r="F269" s="153" t="str">
        <f t="shared" si="16"/>
        <v/>
      </c>
      <c r="G269" s="153" t="str">
        <f t="shared" si="17"/>
        <v/>
      </c>
      <c r="H269" s="154" t="str">
        <f t="shared" si="18"/>
        <v/>
      </c>
      <c r="I269" s="159" t="str">
        <f t="shared" si="19"/>
        <v/>
      </c>
      <c r="J269" s="154" t="str">
        <f>IF(A269="","",VLOOKUP(C269,'SKRÝT!!  Pomocné'!$D$1:$E$38,2,FALSE))</f>
        <v/>
      </c>
    </row>
    <row r="270" spans="1:10" x14ac:dyDescent="0.35">
      <c r="A270" s="156"/>
      <c r="B270" s="156"/>
      <c r="C270" s="156"/>
      <c r="D270" s="156"/>
      <c r="E270" s="156"/>
      <c r="F270" s="153" t="str">
        <f t="shared" si="16"/>
        <v/>
      </c>
      <c r="G270" s="153" t="str">
        <f t="shared" si="17"/>
        <v/>
      </c>
      <c r="H270" s="154" t="str">
        <f t="shared" si="18"/>
        <v/>
      </c>
      <c r="I270" s="159" t="str">
        <f t="shared" si="19"/>
        <v/>
      </c>
      <c r="J270" s="154" t="str">
        <f>IF(A270="","",VLOOKUP(C270,'SKRÝT!!  Pomocné'!$D$1:$E$38,2,FALSE))</f>
        <v/>
      </c>
    </row>
    <row r="271" spans="1:10" x14ac:dyDescent="0.35">
      <c r="A271" s="156"/>
      <c r="B271" s="156"/>
      <c r="C271" s="156"/>
      <c r="D271" s="156"/>
      <c r="E271" s="156"/>
      <c r="F271" s="153" t="str">
        <f t="shared" si="16"/>
        <v/>
      </c>
      <c r="G271" s="153" t="str">
        <f t="shared" si="17"/>
        <v/>
      </c>
      <c r="H271" s="154" t="str">
        <f t="shared" si="18"/>
        <v/>
      </c>
      <c r="I271" s="159" t="str">
        <f t="shared" si="19"/>
        <v/>
      </c>
      <c r="J271" s="154" t="str">
        <f>IF(A271="","",VLOOKUP(C271,'SKRÝT!!  Pomocné'!$D$1:$E$38,2,FALSE))</f>
        <v/>
      </c>
    </row>
    <row r="272" spans="1:10" x14ac:dyDescent="0.35">
      <c r="A272" s="156"/>
      <c r="B272" s="156"/>
      <c r="C272" s="156"/>
      <c r="D272" s="156"/>
      <c r="E272" s="156"/>
      <c r="F272" s="153" t="str">
        <f t="shared" si="16"/>
        <v/>
      </c>
      <c r="G272" s="153" t="str">
        <f t="shared" si="17"/>
        <v/>
      </c>
      <c r="H272" s="154" t="str">
        <f t="shared" si="18"/>
        <v/>
      </c>
      <c r="I272" s="159" t="str">
        <f t="shared" si="19"/>
        <v/>
      </c>
      <c r="J272" s="154" t="str">
        <f>IF(A272="","",VLOOKUP(C272,'SKRÝT!!  Pomocné'!$D$1:$E$38,2,FALSE))</f>
        <v/>
      </c>
    </row>
    <row r="273" spans="1:10" x14ac:dyDescent="0.35">
      <c r="A273" s="156"/>
      <c r="B273" s="156"/>
      <c r="C273" s="156"/>
      <c r="D273" s="156"/>
      <c r="E273" s="156"/>
      <c r="F273" s="153" t="str">
        <f t="shared" si="16"/>
        <v/>
      </c>
      <c r="G273" s="153" t="str">
        <f t="shared" si="17"/>
        <v/>
      </c>
      <c r="H273" s="154" t="str">
        <f t="shared" si="18"/>
        <v/>
      </c>
      <c r="I273" s="159" t="str">
        <f t="shared" si="19"/>
        <v/>
      </c>
      <c r="J273" s="154" t="str">
        <f>IF(A273="","",VLOOKUP(C273,'SKRÝT!!  Pomocné'!$D$1:$E$38,2,FALSE))</f>
        <v/>
      </c>
    </row>
    <row r="274" spans="1:10" x14ac:dyDescent="0.35">
      <c r="A274" s="156"/>
      <c r="B274" s="156"/>
      <c r="C274" s="156"/>
      <c r="D274" s="156"/>
      <c r="E274" s="156"/>
      <c r="F274" s="153" t="str">
        <f t="shared" si="16"/>
        <v/>
      </c>
      <c r="G274" s="153" t="str">
        <f t="shared" si="17"/>
        <v/>
      </c>
      <c r="H274" s="154" t="str">
        <f t="shared" si="18"/>
        <v/>
      </c>
      <c r="I274" s="159" t="str">
        <f t="shared" si="19"/>
        <v/>
      </c>
      <c r="J274" s="154" t="str">
        <f>IF(A274="","",VLOOKUP(C274,'SKRÝT!!  Pomocné'!$D$1:$E$38,2,FALSE))</f>
        <v/>
      </c>
    </row>
    <row r="275" spans="1:10" x14ac:dyDescent="0.35">
      <c r="A275" s="156"/>
      <c r="B275" s="156"/>
      <c r="C275" s="156"/>
      <c r="D275" s="156"/>
      <c r="E275" s="156"/>
      <c r="F275" s="153" t="str">
        <f t="shared" si="16"/>
        <v/>
      </c>
      <c r="G275" s="153" t="str">
        <f t="shared" si="17"/>
        <v/>
      </c>
      <c r="H275" s="154" t="str">
        <f t="shared" si="18"/>
        <v/>
      </c>
      <c r="I275" s="159" t="str">
        <f t="shared" si="19"/>
        <v/>
      </c>
      <c r="J275" s="154" t="str">
        <f>IF(A275="","",VLOOKUP(C275,'SKRÝT!!  Pomocné'!$D$1:$E$38,2,FALSE))</f>
        <v/>
      </c>
    </row>
    <row r="276" spans="1:10" x14ac:dyDescent="0.35">
      <c r="A276" s="156"/>
      <c r="B276" s="156"/>
      <c r="C276" s="156"/>
      <c r="D276" s="156"/>
      <c r="E276" s="156"/>
      <c r="F276" s="153" t="str">
        <f t="shared" si="16"/>
        <v/>
      </c>
      <c r="G276" s="153" t="str">
        <f t="shared" si="17"/>
        <v/>
      </c>
      <c r="H276" s="154" t="str">
        <f t="shared" si="18"/>
        <v/>
      </c>
      <c r="I276" s="159" t="str">
        <f t="shared" si="19"/>
        <v/>
      </c>
      <c r="J276" s="154" t="str">
        <f>IF(A276="","",VLOOKUP(C276,'SKRÝT!!  Pomocné'!$D$1:$E$38,2,FALSE))</f>
        <v/>
      </c>
    </row>
    <row r="277" spans="1:10" x14ac:dyDescent="0.35">
      <c r="A277" s="156"/>
      <c r="B277" s="156"/>
      <c r="C277" s="156"/>
      <c r="D277" s="156"/>
      <c r="E277" s="156"/>
      <c r="F277" s="153" t="str">
        <f t="shared" si="16"/>
        <v/>
      </c>
      <c r="G277" s="153" t="str">
        <f t="shared" si="17"/>
        <v/>
      </c>
      <c r="H277" s="154" t="str">
        <f t="shared" si="18"/>
        <v/>
      </c>
      <c r="I277" s="159" t="str">
        <f t="shared" si="19"/>
        <v/>
      </c>
      <c r="J277" s="154" t="str">
        <f>IF(A277="","",VLOOKUP(C277,'SKRÝT!!  Pomocné'!$D$1:$E$38,2,FALSE))</f>
        <v/>
      </c>
    </row>
    <row r="278" spans="1:10" x14ac:dyDescent="0.35">
      <c r="A278" s="156"/>
      <c r="B278" s="156"/>
      <c r="C278" s="156"/>
      <c r="D278" s="156"/>
      <c r="E278" s="156"/>
      <c r="F278" s="153" t="str">
        <f t="shared" si="16"/>
        <v/>
      </c>
      <c r="G278" s="153" t="str">
        <f t="shared" si="17"/>
        <v/>
      </c>
      <c r="H278" s="154" t="str">
        <f t="shared" si="18"/>
        <v/>
      </c>
      <c r="I278" s="159" t="str">
        <f t="shared" si="19"/>
        <v/>
      </c>
      <c r="J278" s="154" t="str">
        <f>IF(A278="","",VLOOKUP(C278,'SKRÝT!!  Pomocné'!$D$1:$E$38,2,FALSE))</f>
        <v/>
      </c>
    </row>
    <row r="279" spans="1:10" x14ac:dyDescent="0.35">
      <c r="A279" s="156"/>
      <c r="B279" s="156"/>
      <c r="C279" s="156"/>
      <c r="D279" s="156"/>
      <c r="E279" s="156"/>
      <c r="F279" s="153" t="str">
        <f t="shared" si="16"/>
        <v/>
      </c>
      <c r="G279" s="153" t="str">
        <f t="shared" si="17"/>
        <v/>
      </c>
      <c r="H279" s="154" t="str">
        <f t="shared" si="18"/>
        <v/>
      </c>
      <c r="I279" s="159" t="str">
        <f t="shared" si="19"/>
        <v/>
      </c>
      <c r="J279" s="154" t="str">
        <f>IF(A279="","",VLOOKUP(C279,'SKRÝT!!  Pomocné'!$D$1:$E$38,2,FALSE))</f>
        <v/>
      </c>
    </row>
    <row r="280" spans="1:10" x14ac:dyDescent="0.35">
      <c r="A280" s="156"/>
      <c r="B280" s="156"/>
      <c r="C280" s="156"/>
      <c r="D280" s="156"/>
      <c r="E280" s="156"/>
      <c r="F280" s="153" t="str">
        <f t="shared" si="16"/>
        <v/>
      </c>
      <c r="G280" s="153" t="str">
        <f t="shared" si="17"/>
        <v/>
      </c>
      <c r="H280" s="154" t="str">
        <f t="shared" si="18"/>
        <v/>
      </c>
      <c r="I280" s="159" t="str">
        <f t="shared" si="19"/>
        <v/>
      </c>
      <c r="J280" s="154" t="str">
        <f>IF(A280="","",VLOOKUP(C280,'SKRÝT!!  Pomocné'!$D$1:$E$38,2,FALSE))</f>
        <v/>
      </c>
    </row>
    <row r="281" spans="1:10" x14ac:dyDescent="0.35">
      <c r="A281" s="156"/>
      <c r="B281" s="156"/>
      <c r="C281" s="156"/>
      <c r="D281" s="156"/>
      <c r="E281" s="156"/>
      <c r="F281" s="153" t="str">
        <f t="shared" si="16"/>
        <v/>
      </c>
      <c r="G281" s="153" t="str">
        <f t="shared" si="17"/>
        <v/>
      </c>
      <c r="H281" s="154" t="str">
        <f t="shared" si="18"/>
        <v/>
      </c>
      <c r="I281" s="159" t="str">
        <f t="shared" si="19"/>
        <v/>
      </c>
      <c r="J281" s="154" t="str">
        <f>IF(A281="","",VLOOKUP(C281,'SKRÝT!!  Pomocné'!$D$1:$E$38,2,FALSE))</f>
        <v/>
      </c>
    </row>
    <row r="282" spans="1:10" x14ac:dyDescent="0.35">
      <c r="A282" s="156"/>
      <c r="B282" s="156"/>
      <c r="C282" s="156"/>
      <c r="D282" s="156"/>
      <c r="E282" s="156"/>
      <c r="F282" s="153" t="str">
        <f t="shared" si="16"/>
        <v/>
      </c>
      <c r="G282" s="153" t="str">
        <f t="shared" si="17"/>
        <v/>
      </c>
      <c r="H282" s="154" t="str">
        <f t="shared" si="18"/>
        <v/>
      </c>
      <c r="I282" s="159" t="str">
        <f t="shared" si="19"/>
        <v/>
      </c>
      <c r="J282" s="154" t="str">
        <f>IF(A282="","",VLOOKUP(C282,'SKRÝT!!  Pomocné'!$D$1:$E$38,2,FALSE))</f>
        <v/>
      </c>
    </row>
    <row r="283" spans="1:10" x14ac:dyDescent="0.35">
      <c r="A283" s="156"/>
      <c r="B283" s="156"/>
      <c r="C283" s="156"/>
      <c r="D283" s="156"/>
      <c r="E283" s="156"/>
      <c r="F283" s="153" t="str">
        <f t="shared" si="16"/>
        <v/>
      </c>
      <c r="G283" s="153" t="str">
        <f t="shared" si="17"/>
        <v/>
      </c>
      <c r="H283" s="154" t="str">
        <f t="shared" si="18"/>
        <v/>
      </c>
      <c r="I283" s="159" t="str">
        <f t="shared" si="19"/>
        <v/>
      </c>
      <c r="J283" s="154" t="str">
        <f>IF(A283="","",VLOOKUP(C283,'SKRÝT!!  Pomocné'!$D$1:$E$38,2,FALSE))</f>
        <v/>
      </c>
    </row>
    <row r="284" spans="1:10" x14ac:dyDescent="0.35">
      <c r="A284" s="156"/>
      <c r="B284" s="156"/>
      <c r="C284" s="156"/>
      <c r="D284" s="156"/>
      <c r="E284" s="156"/>
      <c r="F284" s="153" t="str">
        <f t="shared" si="16"/>
        <v/>
      </c>
      <c r="G284" s="153" t="str">
        <f t="shared" si="17"/>
        <v/>
      </c>
      <c r="H284" s="154" t="str">
        <f t="shared" si="18"/>
        <v/>
      </c>
      <c r="I284" s="159" t="str">
        <f t="shared" si="19"/>
        <v/>
      </c>
      <c r="J284" s="154" t="str">
        <f>IF(A284="","",VLOOKUP(C284,'SKRÝT!!  Pomocné'!$D$1:$E$38,2,FALSE))</f>
        <v/>
      </c>
    </row>
    <row r="285" spans="1:10" x14ac:dyDescent="0.35">
      <c r="A285" s="156"/>
      <c r="B285" s="156"/>
      <c r="C285" s="156"/>
      <c r="D285" s="156"/>
      <c r="E285" s="156"/>
      <c r="F285" s="153" t="str">
        <f t="shared" si="16"/>
        <v/>
      </c>
      <c r="G285" s="153" t="str">
        <f t="shared" si="17"/>
        <v/>
      </c>
      <c r="H285" s="154" t="str">
        <f t="shared" si="18"/>
        <v/>
      </c>
      <c r="I285" s="159" t="str">
        <f t="shared" si="19"/>
        <v/>
      </c>
      <c r="J285" s="154" t="str">
        <f>IF(A285="","",VLOOKUP(C285,'SKRÝT!!  Pomocné'!$D$1:$E$38,2,FALSE))</f>
        <v/>
      </c>
    </row>
    <row r="286" spans="1:10" x14ac:dyDescent="0.35">
      <c r="A286" s="156"/>
      <c r="B286" s="156"/>
      <c r="C286" s="156"/>
      <c r="D286" s="156"/>
      <c r="E286" s="156"/>
      <c r="F286" s="153" t="str">
        <f t="shared" si="16"/>
        <v/>
      </c>
      <c r="G286" s="153" t="str">
        <f t="shared" si="17"/>
        <v/>
      </c>
      <c r="H286" s="154" t="str">
        <f t="shared" si="18"/>
        <v/>
      </c>
      <c r="I286" s="159" t="str">
        <f t="shared" si="19"/>
        <v/>
      </c>
      <c r="J286" s="154" t="str">
        <f>IF(A286="","",VLOOKUP(C286,'SKRÝT!!  Pomocné'!$D$1:$E$38,2,FALSE))</f>
        <v/>
      </c>
    </row>
    <row r="287" spans="1:10" x14ac:dyDescent="0.35">
      <c r="A287" s="156"/>
      <c r="B287" s="156"/>
      <c r="C287" s="156"/>
      <c r="D287" s="156"/>
      <c r="E287" s="156"/>
      <c r="F287" s="153" t="str">
        <f t="shared" si="16"/>
        <v/>
      </c>
      <c r="G287" s="153" t="str">
        <f t="shared" si="17"/>
        <v/>
      </c>
      <c r="H287" s="154" t="str">
        <f t="shared" si="18"/>
        <v/>
      </c>
      <c r="I287" s="159" t="str">
        <f t="shared" si="19"/>
        <v/>
      </c>
      <c r="J287" s="154" t="str">
        <f>IF(A287="","",VLOOKUP(C287,'SKRÝT!!  Pomocné'!$D$1:$E$38,2,FALSE))</f>
        <v/>
      </c>
    </row>
    <row r="288" spans="1:10" x14ac:dyDescent="0.35">
      <c r="A288" s="156"/>
      <c r="B288" s="156"/>
      <c r="C288" s="156"/>
      <c r="D288" s="156"/>
      <c r="E288" s="156"/>
      <c r="F288" s="153" t="str">
        <f t="shared" si="16"/>
        <v/>
      </c>
      <c r="G288" s="153" t="str">
        <f t="shared" si="17"/>
        <v/>
      </c>
      <c r="H288" s="154" t="str">
        <f t="shared" si="18"/>
        <v/>
      </c>
      <c r="I288" s="159" t="str">
        <f t="shared" si="19"/>
        <v/>
      </c>
      <c r="J288" s="154" t="str">
        <f>IF(A288="","",VLOOKUP(C288,'SKRÝT!!  Pomocné'!$D$1:$E$38,2,FALSE))</f>
        <v/>
      </c>
    </row>
    <row r="289" spans="1:10" x14ac:dyDescent="0.35">
      <c r="A289" s="156"/>
      <c r="B289" s="156"/>
      <c r="C289" s="156"/>
      <c r="D289" s="156"/>
      <c r="E289" s="156"/>
      <c r="F289" s="153" t="str">
        <f t="shared" si="16"/>
        <v/>
      </c>
      <c r="G289" s="153" t="str">
        <f t="shared" si="17"/>
        <v/>
      </c>
      <c r="H289" s="154" t="str">
        <f t="shared" si="18"/>
        <v/>
      </c>
      <c r="I289" s="159" t="str">
        <f t="shared" si="19"/>
        <v/>
      </c>
      <c r="J289" s="154" t="str">
        <f>IF(A289="","",VLOOKUP(C289,'SKRÝT!!  Pomocné'!$D$1:$E$38,2,FALSE))</f>
        <v/>
      </c>
    </row>
    <row r="290" spans="1:10" x14ac:dyDescent="0.35">
      <c r="A290" s="156"/>
      <c r="B290" s="156"/>
      <c r="C290" s="156"/>
      <c r="D290" s="156"/>
      <c r="E290" s="156"/>
      <c r="F290" s="153" t="str">
        <f t="shared" si="16"/>
        <v/>
      </c>
      <c r="G290" s="153" t="str">
        <f t="shared" si="17"/>
        <v/>
      </c>
      <c r="H290" s="154" t="str">
        <f t="shared" si="18"/>
        <v/>
      </c>
      <c r="I290" s="159" t="str">
        <f t="shared" si="19"/>
        <v/>
      </c>
      <c r="J290" s="154" t="str">
        <f>IF(A290="","",VLOOKUP(C290,'SKRÝT!!  Pomocné'!$D$1:$E$38,2,FALSE))</f>
        <v/>
      </c>
    </row>
    <row r="291" spans="1:10" x14ac:dyDescent="0.35">
      <c r="A291" s="156"/>
      <c r="B291" s="156"/>
      <c r="C291" s="156"/>
      <c r="D291" s="156"/>
      <c r="E291" s="156"/>
      <c r="F291" s="153" t="str">
        <f t="shared" si="16"/>
        <v/>
      </c>
      <c r="G291" s="153" t="str">
        <f t="shared" si="17"/>
        <v/>
      </c>
      <c r="H291" s="154" t="str">
        <f t="shared" si="18"/>
        <v/>
      </c>
      <c r="I291" s="159" t="str">
        <f t="shared" si="19"/>
        <v/>
      </c>
      <c r="J291" s="154" t="str">
        <f>IF(A291="","",VLOOKUP(C291,'SKRÝT!!  Pomocné'!$D$1:$E$38,2,FALSE))</f>
        <v/>
      </c>
    </row>
    <row r="292" spans="1:10" x14ac:dyDescent="0.35">
      <c r="A292" s="156"/>
      <c r="B292" s="156"/>
      <c r="C292" s="156"/>
      <c r="D292" s="156"/>
      <c r="E292" s="156"/>
      <c r="F292" s="153" t="str">
        <f t="shared" si="16"/>
        <v/>
      </c>
      <c r="G292" s="153" t="str">
        <f t="shared" si="17"/>
        <v/>
      </c>
      <c r="H292" s="154" t="str">
        <f t="shared" si="18"/>
        <v/>
      </c>
      <c r="I292" s="159" t="str">
        <f t="shared" si="19"/>
        <v/>
      </c>
      <c r="J292" s="154" t="str">
        <f>IF(A292="","",VLOOKUP(C292,'SKRÝT!!  Pomocné'!$D$1:$E$38,2,FALSE))</f>
        <v/>
      </c>
    </row>
    <row r="293" spans="1:10" x14ac:dyDescent="0.35">
      <c r="A293" s="156"/>
      <c r="B293" s="156"/>
      <c r="C293" s="156"/>
      <c r="D293" s="156"/>
      <c r="E293" s="156"/>
      <c r="F293" s="153" t="str">
        <f t="shared" si="16"/>
        <v/>
      </c>
      <c r="G293" s="153" t="str">
        <f t="shared" si="17"/>
        <v/>
      </c>
      <c r="H293" s="154" t="str">
        <f t="shared" si="18"/>
        <v/>
      </c>
      <c r="I293" s="159" t="str">
        <f t="shared" si="19"/>
        <v/>
      </c>
      <c r="J293" s="154" t="str">
        <f>IF(A293="","",VLOOKUP(C293,'SKRÝT!!  Pomocné'!$D$1:$E$38,2,FALSE))</f>
        <v/>
      </c>
    </row>
    <row r="294" spans="1:10" x14ac:dyDescent="0.35">
      <c r="A294" s="156"/>
      <c r="B294" s="156"/>
      <c r="C294" s="156"/>
      <c r="D294" s="156"/>
      <c r="E294" s="156"/>
      <c r="F294" s="153" t="str">
        <f t="shared" si="16"/>
        <v/>
      </c>
      <c r="G294" s="153" t="str">
        <f t="shared" si="17"/>
        <v/>
      </c>
      <c r="H294" s="154" t="str">
        <f t="shared" si="18"/>
        <v/>
      </c>
      <c r="I294" s="159" t="str">
        <f t="shared" si="19"/>
        <v/>
      </c>
      <c r="J294" s="154" t="str">
        <f>IF(A294="","",VLOOKUP(C294,'SKRÝT!!  Pomocné'!$D$1:$E$38,2,FALSE))</f>
        <v/>
      </c>
    </row>
    <row r="295" spans="1:10" x14ac:dyDescent="0.35">
      <c r="A295" s="156"/>
      <c r="B295" s="156"/>
      <c r="C295" s="156"/>
      <c r="D295" s="156"/>
      <c r="E295" s="156"/>
      <c r="F295" s="153" t="str">
        <f t="shared" si="16"/>
        <v/>
      </c>
      <c r="G295" s="153" t="str">
        <f t="shared" si="17"/>
        <v/>
      </c>
      <c r="H295" s="154" t="str">
        <f t="shared" si="18"/>
        <v/>
      </c>
      <c r="I295" s="159" t="str">
        <f t="shared" si="19"/>
        <v/>
      </c>
      <c r="J295" s="154" t="str">
        <f>IF(A295="","",VLOOKUP(C295,'SKRÝT!!  Pomocné'!$D$1:$E$38,2,FALSE))</f>
        <v/>
      </c>
    </row>
    <row r="296" spans="1:10" x14ac:dyDescent="0.35">
      <c r="A296" s="156"/>
      <c r="B296" s="156"/>
      <c r="C296" s="156"/>
      <c r="D296" s="156"/>
      <c r="E296" s="156"/>
      <c r="F296" s="153" t="str">
        <f t="shared" si="16"/>
        <v/>
      </c>
      <c r="G296" s="153" t="str">
        <f t="shared" si="17"/>
        <v/>
      </c>
      <c r="H296" s="154" t="str">
        <f t="shared" si="18"/>
        <v/>
      </c>
      <c r="I296" s="159" t="str">
        <f t="shared" si="19"/>
        <v/>
      </c>
      <c r="J296" s="154" t="str">
        <f>IF(A296="","",VLOOKUP(C296,'SKRÝT!!  Pomocné'!$D$1:$E$38,2,FALSE))</f>
        <v/>
      </c>
    </row>
    <row r="297" spans="1:10" x14ac:dyDescent="0.35">
      <c r="A297" s="156"/>
      <c r="B297" s="156"/>
      <c r="C297" s="156"/>
      <c r="D297" s="156"/>
      <c r="E297" s="156"/>
      <c r="F297" s="153" t="str">
        <f t="shared" si="16"/>
        <v/>
      </c>
      <c r="G297" s="153" t="str">
        <f t="shared" si="17"/>
        <v/>
      </c>
      <c r="H297" s="154" t="str">
        <f t="shared" si="18"/>
        <v/>
      </c>
      <c r="I297" s="159" t="str">
        <f t="shared" si="19"/>
        <v/>
      </c>
      <c r="J297" s="154" t="str">
        <f>IF(A297="","",VLOOKUP(C297,'SKRÝT!!  Pomocné'!$D$1:$E$38,2,FALSE))</f>
        <v/>
      </c>
    </row>
    <row r="298" spans="1:10" x14ac:dyDescent="0.35">
      <c r="A298" s="156"/>
      <c r="B298" s="156"/>
      <c r="C298" s="156"/>
      <c r="D298" s="156"/>
      <c r="E298" s="156"/>
      <c r="F298" s="153" t="str">
        <f t="shared" si="16"/>
        <v/>
      </c>
      <c r="G298" s="153" t="str">
        <f t="shared" si="17"/>
        <v/>
      </c>
      <c r="H298" s="154" t="str">
        <f t="shared" si="18"/>
        <v/>
      </c>
      <c r="I298" s="159" t="str">
        <f t="shared" si="19"/>
        <v/>
      </c>
      <c r="J298" s="154" t="str">
        <f>IF(A298="","",VLOOKUP(C298,'SKRÝT!!  Pomocné'!$D$1:$E$38,2,FALSE))</f>
        <v/>
      </c>
    </row>
    <row r="299" spans="1:10" x14ac:dyDescent="0.35">
      <c r="A299" s="156"/>
      <c r="B299" s="156"/>
      <c r="C299" s="156"/>
      <c r="D299" s="156"/>
      <c r="E299" s="156"/>
      <c r="F299" s="153" t="str">
        <f t="shared" si="16"/>
        <v/>
      </c>
      <c r="G299" s="153" t="str">
        <f t="shared" si="17"/>
        <v/>
      </c>
      <c r="H299" s="154" t="str">
        <f t="shared" si="18"/>
        <v/>
      </c>
      <c r="I299" s="159" t="str">
        <f t="shared" si="19"/>
        <v/>
      </c>
      <c r="J299" s="154" t="str">
        <f>IF(A299="","",VLOOKUP(C299,'SKRÝT!!  Pomocné'!$D$1:$E$38,2,FALSE))</f>
        <v/>
      </c>
    </row>
    <row r="300" spans="1:10" x14ac:dyDescent="0.35">
      <c r="A300" s="156"/>
      <c r="B300" s="156"/>
      <c r="C300" s="156"/>
      <c r="D300" s="156"/>
      <c r="E300" s="156"/>
      <c r="F300" s="153" t="str">
        <f t="shared" si="16"/>
        <v/>
      </c>
      <c r="G300" s="153" t="str">
        <f t="shared" si="17"/>
        <v/>
      </c>
      <c r="H300" s="154" t="str">
        <f t="shared" si="18"/>
        <v/>
      </c>
      <c r="I300" s="159" t="str">
        <f t="shared" si="19"/>
        <v/>
      </c>
      <c r="J300" s="154" t="str">
        <f>IF(A300="","",VLOOKUP(C300,'SKRÝT!!  Pomocné'!$D$1:$E$38,2,FALSE))</f>
        <v/>
      </c>
    </row>
    <row r="301" spans="1:10" x14ac:dyDescent="0.35">
      <c r="A301" s="156"/>
      <c r="B301" s="156"/>
      <c r="C301" s="156"/>
      <c r="D301" s="156"/>
      <c r="E301" s="156"/>
      <c r="F301" s="153" t="str">
        <f t="shared" si="16"/>
        <v/>
      </c>
      <c r="G301" s="153" t="str">
        <f t="shared" si="17"/>
        <v/>
      </c>
      <c r="H301" s="154" t="str">
        <f t="shared" si="18"/>
        <v/>
      </c>
      <c r="I301" s="159" t="str">
        <f t="shared" si="19"/>
        <v/>
      </c>
      <c r="J301" s="154" t="str">
        <f>IF(A301="","",VLOOKUP(C301,'SKRÝT!!  Pomocné'!$D$1:$E$38,2,FALSE))</f>
        <v/>
      </c>
    </row>
    <row r="302" spans="1:10" x14ac:dyDescent="0.35">
      <c r="A302" s="156"/>
      <c r="B302" s="156"/>
      <c r="C302" s="156"/>
      <c r="D302" s="156"/>
      <c r="E302" s="156"/>
      <c r="F302" s="153" t="str">
        <f t="shared" si="16"/>
        <v/>
      </c>
      <c r="G302" s="153" t="str">
        <f t="shared" si="17"/>
        <v/>
      </c>
      <c r="H302" s="154" t="str">
        <f t="shared" si="18"/>
        <v/>
      </c>
      <c r="I302" s="159" t="str">
        <f t="shared" si="19"/>
        <v/>
      </c>
      <c r="J302" s="154" t="str">
        <f>IF(A302="","",VLOOKUP(C302,'SKRÝT!!  Pomocné'!$D$1:$E$38,2,FALSE))</f>
        <v/>
      </c>
    </row>
    <row r="303" spans="1:10" x14ac:dyDescent="0.35">
      <c r="A303" s="156"/>
      <c r="B303" s="156"/>
      <c r="C303" s="156"/>
      <c r="D303" s="156"/>
      <c r="E303" s="156"/>
      <c r="F303" s="153" t="str">
        <f t="shared" si="16"/>
        <v/>
      </c>
      <c r="G303" s="153" t="str">
        <f t="shared" si="17"/>
        <v/>
      </c>
      <c r="H303" s="154" t="str">
        <f t="shared" si="18"/>
        <v/>
      </c>
      <c r="I303" s="159" t="str">
        <f t="shared" si="19"/>
        <v/>
      </c>
      <c r="J303" s="154" t="str">
        <f>IF(A303="","",VLOOKUP(C303,'SKRÝT!!  Pomocné'!$D$1:$E$38,2,FALSE))</f>
        <v/>
      </c>
    </row>
  </sheetData>
  <sheetProtection algorithmName="SHA-512" hashValue="oIBJNcwJE8r6RkXTfbHGtIq1C39bouBhaCe/G5icxuJFjUvSV2cEKXFpVvdkxsyK5fPk6VW4j/YQ2ok0ufNhOA==" saltValue="6EfV/n4py4iaX2085sgZRQ==" spinCount="100000" sheet="1" objects="1" scenarios="1"/>
  <mergeCells count="1">
    <mergeCell ref="A1:G1"/>
  </mergeCells>
  <dataValidations count="2">
    <dataValidation type="list" allowBlank="1" showInputMessage="1" showErrorMessage="1" sqref="E3:E1048576">
      <mc:AlternateContent xmlns:x12ac="http://schemas.microsoft.com/office/spreadsheetml/2011/1/ac" xmlns:mc="http://schemas.openxmlformats.org/markup-compatibility/2006">
        <mc:Choice Requires="x12ac">
          <x12ac:list>"0,1","0,2","0,3","0,4","0,5","0,6","0,7","0,8","0,9","1,0"</x12ac:list>
        </mc:Choice>
        <mc:Fallback>
          <formula1>"0,1,0,2,0,3,0,4,0,5,0,6,0,7,0,8,0,9,1,0"</formula1>
        </mc:Fallback>
      </mc:AlternateContent>
    </dataValidation>
    <dataValidation type="whole" errorStyle="warning" operator="lessThanOrEqual" allowBlank="1" showInputMessage="1" showErrorMessage="1" error="Pravděpodobně přesahuje délku jednoho měsíce!" sqref="D3:D1048576">
      <formula1>24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'SKRÝT!!  Pomocné'!$D$2:$D$38</xm:f>
          </x14:formula1>
          <xm:sqref>C3:C1048576</xm:sqref>
        </x14:dataValidation>
        <x14:dataValidation type="list" allowBlank="1" showInputMessage="1" showErrorMessage="1">
          <x14:formula1>
            <xm:f>'SKRÝT!!  Pomocné'!$B$2:$B$20</xm:f>
          </x14:formula1>
          <xm:sqref>B3:B1048576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rgb="FFFFFF00"/>
  </sheetPr>
  <dimension ref="A1:M144"/>
  <sheetViews>
    <sheetView zoomScale="80" zoomScaleNormal="80" workbookViewId="0">
      <selection activeCell="E2" sqref="E2"/>
    </sheetView>
  </sheetViews>
  <sheetFormatPr defaultColWidth="9.1796875" defaultRowHeight="14.5" x14ac:dyDescent="0.35"/>
  <cols>
    <col min="1" max="1" width="9.81640625" style="140" bestFit="1" customWidth="1"/>
    <col min="2" max="2" width="10.26953125" style="140" bestFit="1" customWidth="1"/>
    <col min="3" max="3" width="10.26953125" style="140" customWidth="1"/>
    <col min="4" max="7" width="9.1796875" style="140"/>
    <col min="8" max="8" width="11.26953125" style="140" bestFit="1" customWidth="1"/>
    <col min="9" max="9" width="10.453125" style="140" bestFit="1" customWidth="1"/>
    <col min="10" max="10" width="10.7265625" style="140" bestFit="1" customWidth="1"/>
    <col min="11" max="11" width="10.54296875" style="140" bestFit="1" customWidth="1"/>
    <col min="12" max="13" width="11.81640625" style="140" bestFit="1" customWidth="1"/>
    <col min="14" max="16384" width="9.1796875" style="140"/>
  </cols>
  <sheetData>
    <row r="1" spans="1:13" ht="43.5" x14ac:dyDescent="0.35">
      <c r="A1" s="141" t="s">
        <v>393</v>
      </c>
      <c r="B1" s="141" t="s">
        <v>412</v>
      </c>
      <c r="D1" s="141" t="s">
        <v>413</v>
      </c>
      <c r="E1" s="141" t="s">
        <v>461</v>
      </c>
      <c r="G1" s="141" t="s">
        <v>456</v>
      </c>
      <c r="H1" s="141" t="s">
        <v>453</v>
      </c>
      <c r="I1" s="141" t="s">
        <v>454</v>
      </c>
      <c r="J1" s="141" t="s">
        <v>457</v>
      </c>
      <c r="K1" s="141" t="s">
        <v>458</v>
      </c>
      <c r="L1" s="141" t="s">
        <v>459</v>
      </c>
      <c r="M1" s="141" t="s">
        <v>460</v>
      </c>
    </row>
    <row r="2" spans="1:13" ht="16" x14ac:dyDescent="0.45">
      <c r="A2" s="142" t="s">
        <v>268</v>
      </c>
      <c r="B2" s="142" t="s">
        <v>52</v>
      </c>
      <c r="C2" s="142"/>
      <c r="D2" s="140" t="s">
        <v>442</v>
      </c>
      <c r="E2" s="140">
        <v>23</v>
      </c>
      <c r="G2" s="140" t="s">
        <v>453</v>
      </c>
      <c r="H2" s="142" t="s">
        <v>268</v>
      </c>
      <c r="I2" s="142" t="s">
        <v>269</v>
      </c>
      <c r="J2" s="142" t="s">
        <v>270</v>
      </c>
      <c r="K2" s="142" t="s">
        <v>270</v>
      </c>
      <c r="L2" s="142" t="s">
        <v>271</v>
      </c>
      <c r="M2" s="142" t="s">
        <v>272</v>
      </c>
    </row>
    <row r="3" spans="1:13" ht="16" x14ac:dyDescent="0.45">
      <c r="A3" s="142" t="s">
        <v>273</v>
      </c>
      <c r="B3" s="142" t="s">
        <v>54</v>
      </c>
      <c r="C3" s="142"/>
      <c r="D3" s="140" t="s">
        <v>414</v>
      </c>
      <c r="E3" s="140">
        <v>19</v>
      </c>
      <c r="G3" s="140" t="s">
        <v>454</v>
      </c>
      <c r="H3" s="142" t="s">
        <v>273</v>
      </c>
      <c r="I3" s="142" t="s">
        <v>274</v>
      </c>
      <c r="J3" s="142" t="s">
        <v>275</v>
      </c>
      <c r="K3" s="142" t="s">
        <v>275</v>
      </c>
      <c r="L3" s="142" t="s">
        <v>276</v>
      </c>
      <c r="M3" s="142" t="s">
        <v>277</v>
      </c>
    </row>
    <row r="4" spans="1:13" ht="16" x14ac:dyDescent="0.45">
      <c r="A4" s="142" t="s">
        <v>278</v>
      </c>
      <c r="B4" s="142" t="s">
        <v>56</v>
      </c>
      <c r="C4" s="142"/>
      <c r="D4" s="140" t="s">
        <v>415</v>
      </c>
      <c r="E4" s="140">
        <v>23</v>
      </c>
      <c r="G4" s="140" t="s">
        <v>457</v>
      </c>
      <c r="H4" s="142" t="s">
        <v>278</v>
      </c>
      <c r="I4" s="142" t="s">
        <v>279</v>
      </c>
      <c r="J4" s="142" t="s">
        <v>280</v>
      </c>
      <c r="K4" s="142" t="s">
        <v>280</v>
      </c>
      <c r="L4" s="142" t="s">
        <v>281</v>
      </c>
      <c r="M4" s="142" t="s">
        <v>282</v>
      </c>
    </row>
    <row r="5" spans="1:13" ht="16" x14ac:dyDescent="0.45">
      <c r="A5" s="142" t="s">
        <v>283</v>
      </c>
      <c r="B5" s="142" t="s">
        <v>58</v>
      </c>
      <c r="C5" s="142"/>
      <c r="D5" s="140" t="s">
        <v>416</v>
      </c>
      <c r="E5" s="140">
        <v>22</v>
      </c>
      <c r="G5" s="140" t="s">
        <v>458</v>
      </c>
      <c r="H5" s="142" t="s">
        <v>283</v>
      </c>
      <c r="I5" s="142" t="s">
        <v>284</v>
      </c>
      <c r="J5" s="142" t="s">
        <v>285</v>
      </c>
      <c r="K5" s="142" t="s">
        <v>285</v>
      </c>
      <c r="L5" s="142" t="s">
        <v>286</v>
      </c>
      <c r="M5" s="142" t="s">
        <v>287</v>
      </c>
    </row>
    <row r="6" spans="1:13" ht="16" x14ac:dyDescent="0.45">
      <c r="A6" s="142" t="s">
        <v>288</v>
      </c>
      <c r="B6" s="142" t="s">
        <v>60</v>
      </c>
      <c r="C6" s="142"/>
      <c r="D6" s="140" t="s">
        <v>417</v>
      </c>
      <c r="E6" s="140">
        <v>18</v>
      </c>
      <c r="G6" s="140" t="s">
        <v>459</v>
      </c>
      <c r="H6" s="142" t="s">
        <v>288</v>
      </c>
      <c r="I6" s="142" t="s">
        <v>289</v>
      </c>
      <c r="J6" s="142" t="s">
        <v>290</v>
      </c>
      <c r="K6" s="142" t="s">
        <v>290</v>
      </c>
      <c r="L6" s="142" t="s">
        <v>291</v>
      </c>
      <c r="M6" s="142" t="s">
        <v>292</v>
      </c>
    </row>
    <row r="7" spans="1:13" ht="16" x14ac:dyDescent="0.45">
      <c r="A7" s="142" t="s">
        <v>293</v>
      </c>
      <c r="B7" s="142" t="s">
        <v>96</v>
      </c>
      <c r="C7" s="142"/>
      <c r="D7" s="140" t="s">
        <v>418</v>
      </c>
      <c r="E7" s="140">
        <v>22</v>
      </c>
      <c r="G7" s="140" t="s">
        <v>460</v>
      </c>
      <c r="H7" s="142" t="s">
        <v>293</v>
      </c>
      <c r="I7" s="142" t="s">
        <v>294</v>
      </c>
      <c r="J7" s="142" t="s">
        <v>295</v>
      </c>
      <c r="K7" s="142" t="s">
        <v>295</v>
      </c>
      <c r="L7" s="142" t="s">
        <v>296</v>
      </c>
      <c r="M7" s="142" t="s">
        <v>297</v>
      </c>
    </row>
    <row r="8" spans="1:13" ht="16" x14ac:dyDescent="0.45">
      <c r="A8" s="142" t="s">
        <v>298</v>
      </c>
      <c r="B8" s="142" t="s">
        <v>99</v>
      </c>
      <c r="C8" s="142"/>
      <c r="D8" s="140" t="s">
        <v>419</v>
      </c>
      <c r="E8" s="140">
        <v>20</v>
      </c>
      <c r="H8" s="142" t="s">
        <v>298</v>
      </c>
      <c r="I8" s="142" t="s">
        <v>299</v>
      </c>
      <c r="J8" s="142" t="s">
        <v>300</v>
      </c>
      <c r="K8" s="142" t="s">
        <v>300</v>
      </c>
      <c r="L8" s="142" t="s">
        <v>301</v>
      </c>
      <c r="M8" s="142" t="s">
        <v>302</v>
      </c>
    </row>
    <row r="9" spans="1:13" ht="16" x14ac:dyDescent="0.45">
      <c r="A9" s="142" t="s">
        <v>67</v>
      </c>
      <c r="B9" s="142" t="s">
        <v>101</v>
      </c>
      <c r="C9" s="142"/>
      <c r="D9" s="140" t="s">
        <v>420</v>
      </c>
      <c r="E9" s="140">
        <v>21</v>
      </c>
      <c r="H9" s="142" t="s">
        <v>67</v>
      </c>
      <c r="I9" s="142" t="s">
        <v>303</v>
      </c>
      <c r="J9" s="142" t="s">
        <v>304</v>
      </c>
      <c r="K9" s="142" t="s">
        <v>304</v>
      </c>
      <c r="L9" s="142" t="s">
        <v>305</v>
      </c>
      <c r="M9" s="142" t="s">
        <v>306</v>
      </c>
    </row>
    <row r="10" spans="1:13" ht="16" x14ac:dyDescent="0.45">
      <c r="A10" s="142" t="s">
        <v>307</v>
      </c>
      <c r="B10" s="142" t="s">
        <v>103</v>
      </c>
      <c r="C10" s="142"/>
      <c r="D10" s="140" t="s">
        <v>421</v>
      </c>
      <c r="E10" s="140">
        <v>20</v>
      </c>
      <c r="H10" s="142" t="s">
        <v>307</v>
      </c>
      <c r="I10" s="142" t="s">
        <v>308</v>
      </c>
      <c r="J10" s="142" t="s">
        <v>309</v>
      </c>
      <c r="K10" s="142" t="s">
        <v>309</v>
      </c>
      <c r="L10" s="142" t="s">
        <v>310</v>
      </c>
      <c r="M10" s="142" t="s">
        <v>214</v>
      </c>
    </row>
    <row r="11" spans="1:13" ht="16" x14ac:dyDescent="0.45">
      <c r="A11" s="142" t="s">
        <v>311</v>
      </c>
      <c r="B11" s="142" t="s">
        <v>105</v>
      </c>
      <c r="C11" s="142"/>
      <c r="D11" s="140" t="s">
        <v>422</v>
      </c>
      <c r="E11" s="140">
        <v>21</v>
      </c>
      <c r="H11" s="142" t="s">
        <v>311</v>
      </c>
      <c r="I11" s="142" t="s">
        <v>109</v>
      </c>
      <c r="J11" s="142" t="s">
        <v>312</v>
      </c>
      <c r="K11" s="142" t="s">
        <v>312</v>
      </c>
      <c r="L11" s="142" t="s">
        <v>313</v>
      </c>
      <c r="M11" s="142" t="s">
        <v>314</v>
      </c>
    </row>
    <row r="12" spans="1:13" ht="16" x14ac:dyDescent="0.45">
      <c r="A12" s="142" t="s">
        <v>315</v>
      </c>
      <c r="B12" s="142" t="s">
        <v>145</v>
      </c>
      <c r="C12" s="142"/>
      <c r="D12" s="140" t="s">
        <v>423</v>
      </c>
      <c r="E12" s="140">
        <v>20</v>
      </c>
      <c r="H12" s="142" t="s">
        <v>315</v>
      </c>
      <c r="I12" s="142" t="s">
        <v>316</v>
      </c>
      <c r="J12" s="142" t="s">
        <v>317</v>
      </c>
      <c r="K12" s="142" t="s">
        <v>317</v>
      </c>
      <c r="L12" s="142" t="s">
        <v>181</v>
      </c>
      <c r="M12" s="142" t="s">
        <v>318</v>
      </c>
    </row>
    <row r="13" spans="1:13" ht="16" x14ac:dyDescent="0.45">
      <c r="A13" s="142" t="s">
        <v>319</v>
      </c>
      <c r="B13" s="142" t="s">
        <v>147</v>
      </c>
      <c r="C13" s="142"/>
      <c r="D13" s="140" t="s">
        <v>424</v>
      </c>
      <c r="E13" s="140">
        <v>22</v>
      </c>
      <c r="H13" s="142" t="s">
        <v>319</v>
      </c>
      <c r="I13" s="142" t="s">
        <v>320</v>
      </c>
      <c r="J13" s="142" t="s">
        <v>321</v>
      </c>
      <c r="K13" s="142" t="s">
        <v>321</v>
      </c>
      <c r="L13" s="142" t="s">
        <v>322</v>
      </c>
      <c r="M13" s="142" t="s">
        <v>323</v>
      </c>
    </row>
    <row r="14" spans="1:13" ht="16" x14ac:dyDescent="0.45">
      <c r="A14" s="142" t="s">
        <v>324</v>
      </c>
      <c r="B14" s="142" t="s">
        <v>149</v>
      </c>
      <c r="C14" s="142"/>
      <c r="D14" s="140" t="s">
        <v>425</v>
      </c>
      <c r="E14" s="140">
        <v>22</v>
      </c>
      <c r="H14" s="142" t="s">
        <v>324</v>
      </c>
      <c r="I14" s="142" t="s">
        <v>325</v>
      </c>
      <c r="J14" s="142" t="s">
        <v>326</v>
      </c>
      <c r="K14" s="142" t="s">
        <v>326</v>
      </c>
      <c r="L14" s="142" t="s">
        <v>327</v>
      </c>
      <c r="M14" s="142" t="s">
        <v>328</v>
      </c>
    </row>
    <row r="15" spans="1:13" ht="16" x14ac:dyDescent="0.45">
      <c r="A15" s="142" t="s">
        <v>329</v>
      </c>
      <c r="B15" s="142" t="s">
        <v>170</v>
      </c>
      <c r="C15" s="142"/>
      <c r="D15" s="140" t="s">
        <v>426</v>
      </c>
      <c r="E15" s="140">
        <v>21</v>
      </c>
      <c r="H15" s="142" t="s">
        <v>329</v>
      </c>
      <c r="I15" s="142" t="s">
        <v>330</v>
      </c>
      <c r="J15" s="142" t="s">
        <v>331</v>
      </c>
      <c r="K15" s="142" t="s">
        <v>331</v>
      </c>
      <c r="L15" s="142" t="s">
        <v>332</v>
      </c>
      <c r="M15" s="142" t="s">
        <v>333</v>
      </c>
    </row>
    <row r="16" spans="1:13" ht="16" x14ac:dyDescent="0.45">
      <c r="A16" s="142" t="s">
        <v>334</v>
      </c>
      <c r="B16" s="142" t="s">
        <v>451</v>
      </c>
      <c r="C16" s="142"/>
      <c r="D16" s="140" t="s">
        <v>427</v>
      </c>
      <c r="E16" s="140">
        <v>22</v>
      </c>
      <c r="H16" s="142" t="s">
        <v>334</v>
      </c>
      <c r="I16" s="142" t="s">
        <v>335</v>
      </c>
      <c r="J16" s="142" t="s">
        <v>336</v>
      </c>
      <c r="K16" s="142" t="s">
        <v>336</v>
      </c>
      <c r="L16" s="142" t="s">
        <v>337</v>
      </c>
      <c r="M16" s="142" t="s">
        <v>338</v>
      </c>
    </row>
    <row r="17" spans="1:13" ht="16" x14ac:dyDescent="0.45">
      <c r="A17" s="142" t="s">
        <v>73</v>
      </c>
      <c r="B17" s="142" t="s">
        <v>452</v>
      </c>
      <c r="C17" s="142"/>
      <c r="D17" s="140" t="s">
        <v>428</v>
      </c>
      <c r="E17" s="140">
        <v>21</v>
      </c>
      <c r="H17" s="142" t="s">
        <v>73</v>
      </c>
      <c r="I17" s="142" t="s">
        <v>339</v>
      </c>
      <c r="J17" s="142" t="s">
        <v>340</v>
      </c>
      <c r="K17" s="142" t="s">
        <v>340</v>
      </c>
      <c r="L17" s="142" t="s">
        <v>341</v>
      </c>
      <c r="M17" s="142" t="s">
        <v>342</v>
      </c>
    </row>
    <row r="18" spans="1:13" ht="16" x14ac:dyDescent="0.45">
      <c r="A18" s="142" t="s">
        <v>269</v>
      </c>
      <c r="B18" s="142" t="s">
        <v>205</v>
      </c>
      <c r="C18" s="142"/>
      <c r="D18" s="140" t="s">
        <v>429</v>
      </c>
      <c r="E18" s="140">
        <v>19</v>
      </c>
      <c r="H18" s="142"/>
      <c r="I18" s="142" t="s">
        <v>343</v>
      </c>
      <c r="J18" s="142" t="s">
        <v>344</v>
      </c>
      <c r="K18" s="142" t="s">
        <v>344</v>
      </c>
      <c r="L18" s="142" t="s">
        <v>345</v>
      </c>
      <c r="M18" s="142" t="s">
        <v>346</v>
      </c>
    </row>
    <row r="19" spans="1:13" ht="16" x14ac:dyDescent="0.45">
      <c r="A19" s="142" t="s">
        <v>274</v>
      </c>
      <c r="B19" s="142" t="s">
        <v>207</v>
      </c>
      <c r="C19" s="142"/>
      <c r="D19" s="140" t="s">
        <v>430</v>
      </c>
      <c r="E19" s="140">
        <v>22</v>
      </c>
      <c r="I19" s="142" t="s">
        <v>347</v>
      </c>
      <c r="J19" s="142" t="s">
        <v>348</v>
      </c>
      <c r="K19" s="142" t="s">
        <v>348</v>
      </c>
      <c r="L19" s="142" t="s">
        <v>349</v>
      </c>
      <c r="M19" s="142" t="s">
        <v>218</v>
      </c>
    </row>
    <row r="20" spans="1:13" ht="16" x14ac:dyDescent="0.45">
      <c r="A20" s="142" t="s">
        <v>279</v>
      </c>
      <c r="B20" s="142" t="s">
        <v>209</v>
      </c>
      <c r="C20" s="142"/>
      <c r="D20" s="140" t="s">
        <v>431</v>
      </c>
      <c r="E20" s="140">
        <v>20</v>
      </c>
      <c r="I20" s="142" t="s">
        <v>350</v>
      </c>
      <c r="J20" s="142" t="s">
        <v>351</v>
      </c>
      <c r="K20" s="142" t="s">
        <v>351</v>
      </c>
      <c r="L20" s="142" t="s">
        <v>352</v>
      </c>
      <c r="M20" s="142" t="s">
        <v>220</v>
      </c>
    </row>
    <row r="21" spans="1:13" ht="16" x14ac:dyDescent="0.45">
      <c r="A21" s="142" t="s">
        <v>284</v>
      </c>
      <c r="D21" s="140" t="s">
        <v>432</v>
      </c>
      <c r="E21" s="140">
        <v>22</v>
      </c>
      <c r="I21" s="142" t="s">
        <v>112</v>
      </c>
      <c r="J21" s="142" t="s">
        <v>353</v>
      </c>
      <c r="K21" s="142" t="s">
        <v>353</v>
      </c>
      <c r="L21" s="142" t="s">
        <v>354</v>
      </c>
      <c r="M21" s="142" t="s">
        <v>223</v>
      </c>
    </row>
    <row r="22" spans="1:13" ht="16" x14ac:dyDescent="0.45">
      <c r="A22" s="142" t="s">
        <v>289</v>
      </c>
      <c r="D22" s="140" t="s">
        <v>433</v>
      </c>
      <c r="E22" s="140">
        <v>20</v>
      </c>
      <c r="I22" s="142" t="s">
        <v>115</v>
      </c>
      <c r="J22" s="142" t="s">
        <v>156</v>
      </c>
      <c r="K22" s="142" t="s">
        <v>156</v>
      </c>
      <c r="L22" s="142" t="s">
        <v>355</v>
      </c>
      <c r="M22" s="142" t="s">
        <v>356</v>
      </c>
    </row>
    <row r="23" spans="1:13" ht="16" x14ac:dyDescent="0.45">
      <c r="A23" s="142" t="s">
        <v>294</v>
      </c>
      <c r="D23" s="140" t="s">
        <v>434</v>
      </c>
      <c r="E23" s="140">
        <v>19</v>
      </c>
      <c r="I23" s="142" t="s">
        <v>118</v>
      </c>
      <c r="J23" s="142" t="s">
        <v>157</v>
      </c>
      <c r="K23" s="142" t="s">
        <v>157</v>
      </c>
      <c r="L23" s="142" t="s">
        <v>184</v>
      </c>
      <c r="M23" s="142" t="s">
        <v>357</v>
      </c>
    </row>
    <row r="24" spans="1:13" ht="16" x14ac:dyDescent="0.45">
      <c r="A24" s="142" t="s">
        <v>299</v>
      </c>
      <c r="D24" s="140" t="s">
        <v>435</v>
      </c>
      <c r="E24" s="140">
        <v>22</v>
      </c>
      <c r="I24" s="142" t="s">
        <v>358</v>
      </c>
      <c r="J24" s="142" t="s">
        <v>159</v>
      </c>
      <c r="K24" s="142" t="s">
        <v>159</v>
      </c>
      <c r="L24" s="142" t="s">
        <v>186</v>
      </c>
      <c r="M24" s="142" t="s">
        <v>359</v>
      </c>
    </row>
    <row r="25" spans="1:13" ht="16" x14ac:dyDescent="0.45">
      <c r="A25" s="142" t="s">
        <v>303</v>
      </c>
      <c r="D25" s="140" t="s">
        <v>436</v>
      </c>
      <c r="E25" s="140">
        <v>22</v>
      </c>
      <c r="I25" s="142" t="s">
        <v>360</v>
      </c>
      <c r="J25" s="142" t="s">
        <v>361</v>
      </c>
      <c r="K25" s="142" t="s">
        <v>361</v>
      </c>
      <c r="L25" s="142" t="s">
        <v>188</v>
      </c>
      <c r="M25" s="142" t="s">
        <v>362</v>
      </c>
    </row>
    <row r="26" spans="1:13" ht="16" x14ac:dyDescent="0.45">
      <c r="A26" s="142" t="s">
        <v>308</v>
      </c>
      <c r="D26" s="140" t="s">
        <v>437</v>
      </c>
      <c r="E26" s="140">
        <v>21</v>
      </c>
      <c r="I26" s="142" t="s">
        <v>363</v>
      </c>
      <c r="J26" s="142" t="s">
        <v>364</v>
      </c>
      <c r="K26" s="142" t="s">
        <v>364</v>
      </c>
      <c r="L26" s="142" t="s">
        <v>365</v>
      </c>
      <c r="M26" s="142" t="s">
        <v>366</v>
      </c>
    </row>
    <row r="27" spans="1:13" ht="16" x14ac:dyDescent="0.45">
      <c r="A27" s="142" t="s">
        <v>109</v>
      </c>
      <c r="D27" s="140" t="s">
        <v>438</v>
      </c>
      <c r="E27" s="140">
        <v>21</v>
      </c>
      <c r="I27" s="142" t="s">
        <v>367</v>
      </c>
      <c r="J27" s="142" t="s">
        <v>368</v>
      </c>
      <c r="K27" s="142" t="s">
        <v>368</v>
      </c>
      <c r="L27" s="142" t="s">
        <v>369</v>
      </c>
      <c r="M27" s="142" t="s">
        <v>370</v>
      </c>
    </row>
    <row r="28" spans="1:13" ht="16" x14ac:dyDescent="0.45">
      <c r="A28" s="142" t="s">
        <v>316</v>
      </c>
      <c r="D28" s="140" t="s">
        <v>439</v>
      </c>
      <c r="E28" s="140">
        <v>21</v>
      </c>
      <c r="I28" s="142" t="s">
        <v>371</v>
      </c>
      <c r="J28" s="142" t="s">
        <v>372</v>
      </c>
      <c r="K28" s="142" t="s">
        <v>372</v>
      </c>
      <c r="L28" s="142" t="s">
        <v>373</v>
      </c>
      <c r="M28" s="142" t="s">
        <v>374</v>
      </c>
    </row>
    <row r="29" spans="1:13" ht="16" x14ac:dyDescent="0.45">
      <c r="A29" s="142" t="s">
        <v>320</v>
      </c>
      <c r="D29" s="140" t="s">
        <v>440</v>
      </c>
      <c r="E29" s="140">
        <v>20</v>
      </c>
      <c r="I29" s="142" t="s">
        <v>375</v>
      </c>
      <c r="J29" s="142" t="s">
        <v>376</v>
      </c>
      <c r="K29" s="142" t="s">
        <v>376</v>
      </c>
      <c r="L29" s="142" t="s">
        <v>377</v>
      </c>
      <c r="M29" s="142" t="s">
        <v>378</v>
      </c>
    </row>
    <row r="30" spans="1:13" ht="16" x14ac:dyDescent="0.45">
      <c r="A30" s="142" t="s">
        <v>325</v>
      </c>
      <c r="D30" s="140" t="s">
        <v>441</v>
      </c>
      <c r="E30" s="140">
        <v>21</v>
      </c>
      <c r="I30" s="142" t="s">
        <v>379</v>
      </c>
      <c r="J30" s="142" t="s">
        <v>380</v>
      </c>
      <c r="K30" s="142" t="s">
        <v>380</v>
      </c>
      <c r="L30" s="142" t="s">
        <v>381</v>
      </c>
    </row>
    <row r="31" spans="1:13" ht="16" x14ac:dyDescent="0.45">
      <c r="A31" s="142" t="s">
        <v>330</v>
      </c>
      <c r="D31" s="140" t="s">
        <v>443</v>
      </c>
      <c r="E31" s="140">
        <v>20</v>
      </c>
      <c r="I31" s="142" t="s">
        <v>382</v>
      </c>
      <c r="J31" s="142" t="s">
        <v>383</v>
      </c>
      <c r="K31" s="142" t="s">
        <v>383</v>
      </c>
      <c r="L31" s="142" t="s">
        <v>384</v>
      </c>
    </row>
    <row r="32" spans="1:13" ht="16" x14ac:dyDescent="0.45">
      <c r="A32" s="142" t="s">
        <v>335</v>
      </c>
      <c r="D32" s="140" t="s">
        <v>444</v>
      </c>
      <c r="E32" s="140">
        <v>20</v>
      </c>
      <c r="I32" s="142" t="s">
        <v>385</v>
      </c>
      <c r="J32" s="142" t="s">
        <v>386</v>
      </c>
      <c r="K32" s="142" t="s">
        <v>386</v>
      </c>
      <c r="L32" s="142" t="s">
        <v>387</v>
      </c>
    </row>
    <row r="33" spans="1:12" ht="16" x14ac:dyDescent="0.45">
      <c r="A33" s="142" t="s">
        <v>339</v>
      </c>
      <c r="D33" s="140" t="s">
        <v>445</v>
      </c>
      <c r="E33" s="140">
        <v>23</v>
      </c>
      <c r="I33" s="142" t="s">
        <v>126</v>
      </c>
      <c r="J33" s="142" t="s">
        <v>388</v>
      </c>
      <c r="K33" s="142" t="s">
        <v>388</v>
      </c>
      <c r="L33" s="142" t="s">
        <v>389</v>
      </c>
    </row>
    <row r="34" spans="1:12" ht="16" x14ac:dyDescent="0.45">
      <c r="A34" s="142" t="s">
        <v>343</v>
      </c>
      <c r="D34" s="140" t="s">
        <v>446</v>
      </c>
      <c r="E34" s="140">
        <v>20</v>
      </c>
      <c r="J34" s="142" t="s">
        <v>390</v>
      </c>
      <c r="K34" s="142" t="s">
        <v>390</v>
      </c>
      <c r="L34" s="142" t="s">
        <v>391</v>
      </c>
    </row>
    <row r="35" spans="1:12" ht="16" x14ac:dyDescent="0.45">
      <c r="A35" s="142" t="s">
        <v>347</v>
      </c>
      <c r="D35" s="140" t="s">
        <v>447</v>
      </c>
      <c r="E35" s="140">
        <v>21</v>
      </c>
      <c r="L35" s="142" t="s">
        <v>392</v>
      </c>
    </row>
    <row r="36" spans="1:12" ht="16" x14ac:dyDescent="0.45">
      <c r="A36" s="142" t="s">
        <v>350</v>
      </c>
      <c r="D36" s="140" t="s">
        <v>448</v>
      </c>
      <c r="E36" s="140">
        <v>22</v>
      </c>
    </row>
    <row r="37" spans="1:12" ht="16" x14ac:dyDescent="0.45">
      <c r="A37" s="142" t="s">
        <v>112</v>
      </c>
      <c r="D37" s="140" t="s">
        <v>449</v>
      </c>
      <c r="E37" s="140">
        <v>20</v>
      </c>
    </row>
    <row r="38" spans="1:12" ht="16" x14ac:dyDescent="0.45">
      <c r="A38" s="142" t="s">
        <v>115</v>
      </c>
      <c r="D38" s="140" t="s">
        <v>450</v>
      </c>
      <c r="E38" s="140">
        <v>22</v>
      </c>
    </row>
    <row r="39" spans="1:12" ht="16" x14ac:dyDescent="0.45">
      <c r="A39" s="142" t="s">
        <v>118</v>
      </c>
    </row>
    <row r="40" spans="1:12" ht="16" x14ac:dyDescent="0.45">
      <c r="A40" s="142" t="s">
        <v>358</v>
      </c>
    </row>
    <row r="41" spans="1:12" ht="16" x14ac:dyDescent="0.45">
      <c r="A41" s="142" t="s">
        <v>360</v>
      </c>
    </row>
    <row r="42" spans="1:12" ht="16" x14ac:dyDescent="0.45">
      <c r="A42" s="142" t="s">
        <v>363</v>
      </c>
    </row>
    <row r="43" spans="1:12" ht="16" x14ac:dyDescent="0.45">
      <c r="A43" s="142" t="s">
        <v>367</v>
      </c>
    </row>
    <row r="44" spans="1:12" ht="16" x14ac:dyDescent="0.45">
      <c r="A44" s="142" t="s">
        <v>371</v>
      </c>
    </row>
    <row r="45" spans="1:12" ht="16" x14ac:dyDescent="0.45">
      <c r="A45" s="142" t="s">
        <v>375</v>
      </c>
    </row>
    <row r="46" spans="1:12" ht="16" x14ac:dyDescent="0.45">
      <c r="A46" s="142" t="s">
        <v>379</v>
      </c>
    </row>
    <row r="47" spans="1:12" ht="16" x14ac:dyDescent="0.45">
      <c r="A47" s="142" t="s">
        <v>382</v>
      </c>
    </row>
    <row r="48" spans="1:12" ht="16" x14ac:dyDescent="0.45">
      <c r="A48" s="142" t="s">
        <v>385</v>
      </c>
    </row>
    <row r="49" spans="1:1" ht="16" x14ac:dyDescent="0.45">
      <c r="A49" s="142" t="s">
        <v>126</v>
      </c>
    </row>
    <row r="50" spans="1:1" ht="16" x14ac:dyDescent="0.45">
      <c r="A50" s="142" t="s">
        <v>270</v>
      </c>
    </row>
    <row r="51" spans="1:1" ht="16" x14ac:dyDescent="0.45">
      <c r="A51" s="142" t="s">
        <v>275</v>
      </c>
    </row>
    <row r="52" spans="1:1" ht="16" x14ac:dyDescent="0.45">
      <c r="A52" s="142" t="s">
        <v>280</v>
      </c>
    </row>
    <row r="53" spans="1:1" ht="16" x14ac:dyDescent="0.45">
      <c r="A53" s="142" t="s">
        <v>285</v>
      </c>
    </row>
    <row r="54" spans="1:1" ht="16" x14ac:dyDescent="0.45">
      <c r="A54" s="142" t="s">
        <v>290</v>
      </c>
    </row>
    <row r="55" spans="1:1" ht="16" x14ac:dyDescent="0.45">
      <c r="A55" s="142" t="s">
        <v>295</v>
      </c>
    </row>
    <row r="56" spans="1:1" ht="16" x14ac:dyDescent="0.45">
      <c r="A56" s="142" t="s">
        <v>300</v>
      </c>
    </row>
    <row r="57" spans="1:1" ht="16" x14ac:dyDescent="0.45">
      <c r="A57" s="142" t="s">
        <v>304</v>
      </c>
    </row>
    <row r="58" spans="1:1" ht="16" x14ac:dyDescent="0.45">
      <c r="A58" s="142" t="s">
        <v>309</v>
      </c>
    </row>
    <row r="59" spans="1:1" ht="16" x14ac:dyDescent="0.45">
      <c r="A59" s="142" t="s">
        <v>312</v>
      </c>
    </row>
    <row r="60" spans="1:1" ht="16" x14ac:dyDescent="0.45">
      <c r="A60" s="142" t="s">
        <v>317</v>
      </c>
    </row>
    <row r="61" spans="1:1" ht="16" x14ac:dyDescent="0.45">
      <c r="A61" s="142" t="s">
        <v>321</v>
      </c>
    </row>
    <row r="62" spans="1:1" ht="16" x14ac:dyDescent="0.45">
      <c r="A62" s="142" t="s">
        <v>326</v>
      </c>
    </row>
    <row r="63" spans="1:1" ht="16" x14ac:dyDescent="0.45">
      <c r="A63" s="142" t="s">
        <v>331</v>
      </c>
    </row>
    <row r="64" spans="1:1" ht="16" x14ac:dyDescent="0.45">
      <c r="A64" s="142" t="s">
        <v>336</v>
      </c>
    </row>
    <row r="65" spans="1:1" ht="16" x14ac:dyDescent="0.45">
      <c r="A65" s="142" t="s">
        <v>340</v>
      </c>
    </row>
    <row r="66" spans="1:1" ht="16" x14ac:dyDescent="0.45">
      <c r="A66" s="142" t="s">
        <v>344</v>
      </c>
    </row>
    <row r="67" spans="1:1" ht="16" x14ac:dyDescent="0.45">
      <c r="A67" s="142" t="s">
        <v>348</v>
      </c>
    </row>
    <row r="68" spans="1:1" ht="16" x14ac:dyDescent="0.45">
      <c r="A68" s="142" t="s">
        <v>351</v>
      </c>
    </row>
    <row r="69" spans="1:1" ht="16" x14ac:dyDescent="0.45">
      <c r="A69" s="142" t="s">
        <v>353</v>
      </c>
    </row>
    <row r="70" spans="1:1" ht="16" x14ac:dyDescent="0.45">
      <c r="A70" s="142" t="s">
        <v>156</v>
      </c>
    </row>
    <row r="71" spans="1:1" ht="16" x14ac:dyDescent="0.45">
      <c r="A71" s="142" t="s">
        <v>157</v>
      </c>
    </row>
    <row r="72" spans="1:1" ht="16" x14ac:dyDescent="0.45">
      <c r="A72" s="142" t="s">
        <v>159</v>
      </c>
    </row>
    <row r="73" spans="1:1" ht="16" x14ac:dyDescent="0.45">
      <c r="A73" s="142" t="s">
        <v>361</v>
      </c>
    </row>
    <row r="74" spans="1:1" ht="16" x14ac:dyDescent="0.45">
      <c r="A74" s="142" t="s">
        <v>364</v>
      </c>
    </row>
    <row r="75" spans="1:1" ht="16" x14ac:dyDescent="0.45">
      <c r="A75" s="142" t="s">
        <v>368</v>
      </c>
    </row>
    <row r="76" spans="1:1" ht="16" x14ac:dyDescent="0.45">
      <c r="A76" s="142" t="s">
        <v>372</v>
      </c>
    </row>
    <row r="77" spans="1:1" ht="16" x14ac:dyDescent="0.45">
      <c r="A77" s="142" t="s">
        <v>376</v>
      </c>
    </row>
    <row r="78" spans="1:1" ht="16" x14ac:dyDescent="0.45">
      <c r="A78" s="142" t="s">
        <v>380</v>
      </c>
    </row>
    <row r="79" spans="1:1" ht="16" x14ac:dyDescent="0.45">
      <c r="A79" s="142" t="s">
        <v>383</v>
      </c>
    </row>
    <row r="80" spans="1:1" ht="16" x14ac:dyDescent="0.45">
      <c r="A80" s="142" t="s">
        <v>386</v>
      </c>
    </row>
    <row r="81" spans="1:1" ht="16" x14ac:dyDescent="0.45">
      <c r="A81" s="142" t="s">
        <v>388</v>
      </c>
    </row>
    <row r="82" spans="1:1" ht="16" x14ac:dyDescent="0.45">
      <c r="A82" s="142" t="s">
        <v>390</v>
      </c>
    </row>
    <row r="83" spans="1:1" ht="16" x14ac:dyDescent="0.45">
      <c r="A83" s="142" t="s">
        <v>271</v>
      </c>
    </row>
    <row r="84" spans="1:1" ht="16" x14ac:dyDescent="0.45">
      <c r="A84" s="142" t="s">
        <v>276</v>
      </c>
    </row>
    <row r="85" spans="1:1" ht="16" x14ac:dyDescent="0.45">
      <c r="A85" s="142" t="s">
        <v>281</v>
      </c>
    </row>
    <row r="86" spans="1:1" ht="16" x14ac:dyDescent="0.45">
      <c r="A86" s="142" t="s">
        <v>286</v>
      </c>
    </row>
    <row r="87" spans="1:1" ht="16" x14ac:dyDescent="0.45">
      <c r="A87" s="142" t="s">
        <v>291</v>
      </c>
    </row>
    <row r="88" spans="1:1" ht="16" x14ac:dyDescent="0.45">
      <c r="A88" s="142" t="s">
        <v>296</v>
      </c>
    </row>
    <row r="89" spans="1:1" ht="16" x14ac:dyDescent="0.45">
      <c r="A89" s="142" t="s">
        <v>301</v>
      </c>
    </row>
    <row r="90" spans="1:1" ht="16" x14ac:dyDescent="0.45">
      <c r="A90" s="142" t="s">
        <v>305</v>
      </c>
    </row>
    <row r="91" spans="1:1" ht="16" x14ac:dyDescent="0.45">
      <c r="A91" s="142" t="s">
        <v>310</v>
      </c>
    </row>
    <row r="92" spans="1:1" ht="16" x14ac:dyDescent="0.45">
      <c r="A92" s="142" t="s">
        <v>313</v>
      </c>
    </row>
    <row r="93" spans="1:1" ht="16" x14ac:dyDescent="0.45">
      <c r="A93" s="142" t="s">
        <v>181</v>
      </c>
    </row>
    <row r="94" spans="1:1" ht="16" x14ac:dyDescent="0.45">
      <c r="A94" s="142" t="s">
        <v>322</v>
      </c>
    </row>
    <row r="95" spans="1:1" ht="16" x14ac:dyDescent="0.45">
      <c r="A95" s="142" t="s">
        <v>327</v>
      </c>
    </row>
    <row r="96" spans="1:1" ht="16" x14ac:dyDescent="0.45">
      <c r="A96" s="142" t="s">
        <v>332</v>
      </c>
    </row>
    <row r="97" spans="1:1" ht="16" x14ac:dyDescent="0.45">
      <c r="A97" s="142" t="s">
        <v>337</v>
      </c>
    </row>
    <row r="98" spans="1:1" ht="16" x14ac:dyDescent="0.45">
      <c r="A98" s="142" t="s">
        <v>341</v>
      </c>
    </row>
    <row r="99" spans="1:1" ht="16" x14ac:dyDescent="0.45">
      <c r="A99" s="142" t="s">
        <v>345</v>
      </c>
    </row>
    <row r="100" spans="1:1" ht="16" x14ac:dyDescent="0.45">
      <c r="A100" s="142" t="s">
        <v>349</v>
      </c>
    </row>
    <row r="101" spans="1:1" ht="16" x14ac:dyDescent="0.45">
      <c r="A101" s="142" t="s">
        <v>352</v>
      </c>
    </row>
    <row r="102" spans="1:1" ht="16" x14ac:dyDescent="0.45">
      <c r="A102" s="142" t="s">
        <v>354</v>
      </c>
    </row>
    <row r="103" spans="1:1" ht="16" x14ac:dyDescent="0.45">
      <c r="A103" s="142" t="s">
        <v>355</v>
      </c>
    </row>
    <row r="104" spans="1:1" ht="16" x14ac:dyDescent="0.45">
      <c r="A104" s="142" t="s">
        <v>184</v>
      </c>
    </row>
    <row r="105" spans="1:1" ht="16" x14ac:dyDescent="0.45">
      <c r="A105" s="142" t="s">
        <v>186</v>
      </c>
    </row>
    <row r="106" spans="1:1" ht="16" x14ac:dyDescent="0.45">
      <c r="A106" s="142" t="s">
        <v>188</v>
      </c>
    </row>
    <row r="107" spans="1:1" ht="16" x14ac:dyDescent="0.45">
      <c r="A107" s="142" t="s">
        <v>365</v>
      </c>
    </row>
    <row r="108" spans="1:1" ht="16" x14ac:dyDescent="0.45">
      <c r="A108" s="142" t="s">
        <v>369</v>
      </c>
    </row>
    <row r="109" spans="1:1" ht="16" x14ac:dyDescent="0.45">
      <c r="A109" s="142" t="s">
        <v>373</v>
      </c>
    </row>
    <row r="110" spans="1:1" ht="16" x14ac:dyDescent="0.45">
      <c r="A110" s="142" t="s">
        <v>377</v>
      </c>
    </row>
    <row r="111" spans="1:1" ht="16" x14ac:dyDescent="0.45">
      <c r="A111" s="142" t="s">
        <v>381</v>
      </c>
    </row>
    <row r="112" spans="1:1" ht="16" x14ac:dyDescent="0.45">
      <c r="A112" s="142" t="s">
        <v>384</v>
      </c>
    </row>
    <row r="113" spans="1:1" ht="16" x14ac:dyDescent="0.45">
      <c r="A113" s="142" t="s">
        <v>387</v>
      </c>
    </row>
    <row r="114" spans="1:1" ht="16" x14ac:dyDescent="0.45">
      <c r="A114" s="142" t="s">
        <v>389</v>
      </c>
    </row>
    <row r="115" spans="1:1" ht="16" x14ac:dyDescent="0.45">
      <c r="A115" s="142" t="s">
        <v>391</v>
      </c>
    </row>
    <row r="116" spans="1:1" ht="16" x14ac:dyDescent="0.45">
      <c r="A116" s="142" t="s">
        <v>392</v>
      </c>
    </row>
    <row r="117" spans="1:1" ht="16" x14ac:dyDescent="0.45">
      <c r="A117" s="142" t="s">
        <v>272</v>
      </c>
    </row>
    <row r="118" spans="1:1" ht="16" x14ac:dyDescent="0.45">
      <c r="A118" s="142" t="s">
        <v>277</v>
      </c>
    </row>
    <row r="119" spans="1:1" ht="16" x14ac:dyDescent="0.45">
      <c r="A119" s="142" t="s">
        <v>282</v>
      </c>
    </row>
    <row r="120" spans="1:1" ht="16" x14ac:dyDescent="0.45">
      <c r="A120" s="142" t="s">
        <v>287</v>
      </c>
    </row>
    <row r="121" spans="1:1" ht="16" x14ac:dyDescent="0.45">
      <c r="A121" s="142" t="s">
        <v>292</v>
      </c>
    </row>
    <row r="122" spans="1:1" ht="16" x14ac:dyDescent="0.45">
      <c r="A122" s="142" t="s">
        <v>297</v>
      </c>
    </row>
    <row r="123" spans="1:1" ht="16" x14ac:dyDescent="0.45">
      <c r="A123" s="142" t="s">
        <v>302</v>
      </c>
    </row>
    <row r="124" spans="1:1" ht="16" x14ac:dyDescent="0.45">
      <c r="A124" s="142" t="s">
        <v>306</v>
      </c>
    </row>
    <row r="125" spans="1:1" ht="16" x14ac:dyDescent="0.45">
      <c r="A125" s="142" t="s">
        <v>214</v>
      </c>
    </row>
    <row r="126" spans="1:1" ht="16" x14ac:dyDescent="0.45">
      <c r="A126" s="142" t="s">
        <v>314</v>
      </c>
    </row>
    <row r="127" spans="1:1" ht="16" x14ac:dyDescent="0.45">
      <c r="A127" s="142" t="s">
        <v>318</v>
      </c>
    </row>
    <row r="128" spans="1:1" ht="16" x14ac:dyDescent="0.45">
      <c r="A128" s="142" t="s">
        <v>323</v>
      </c>
    </row>
    <row r="129" spans="1:1" ht="16" x14ac:dyDescent="0.45">
      <c r="A129" s="142" t="s">
        <v>328</v>
      </c>
    </row>
    <row r="130" spans="1:1" ht="16" x14ac:dyDescent="0.45">
      <c r="A130" s="142" t="s">
        <v>333</v>
      </c>
    </row>
    <row r="131" spans="1:1" ht="16" x14ac:dyDescent="0.45">
      <c r="A131" s="142" t="s">
        <v>338</v>
      </c>
    </row>
    <row r="132" spans="1:1" ht="16" x14ac:dyDescent="0.45">
      <c r="A132" s="142" t="s">
        <v>342</v>
      </c>
    </row>
    <row r="133" spans="1:1" ht="16" x14ac:dyDescent="0.45">
      <c r="A133" s="142" t="s">
        <v>346</v>
      </c>
    </row>
    <row r="134" spans="1:1" ht="16" x14ac:dyDescent="0.45">
      <c r="A134" s="142" t="s">
        <v>218</v>
      </c>
    </row>
    <row r="135" spans="1:1" ht="16" x14ac:dyDescent="0.45">
      <c r="A135" s="142" t="s">
        <v>220</v>
      </c>
    </row>
    <row r="136" spans="1:1" ht="16" x14ac:dyDescent="0.45">
      <c r="A136" s="142" t="s">
        <v>223</v>
      </c>
    </row>
    <row r="137" spans="1:1" ht="16" x14ac:dyDescent="0.45">
      <c r="A137" s="142" t="s">
        <v>356</v>
      </c>
    </row>
    <row r="138" spans="1:1" ht="16" x14ac:dyDescent="0.45">
      <c r="A138" s="142" t="s">
        <v>357</v>
      </c>
    </row>
    <row r="139" spans="1:1" ht="16" x14ac:dyDescent="0.45">
      <c r="A139" s="142" t="s">
        <v>359</v>
      </c>
    </row>
    <row r="140" spans="1:1" ht="16" x14ac:dyDescent="0.45">
      <c r="A140" s="142" t="s">
        <v>362</v>
      </c>
    </row>
    <row r="141" spans="1:1" ht="16" x14ac:dyDescent="0.45">
      <c r="A141" s="142" t="s">
        <v>366</v>
      </c>
    </row>
    <row r="142" spans="1:1" ht="16" x14ac:dyDescent="0.45">
      <c r="A142" s="142" t="s">
        <v>370</v>
      </c>
    </row>
    <row r="143" spans="1:1" ht="16" x14ac:dyDescent="0.45">
      <c r="A143" s="142" t="s">
        <v>374</v>
      </c>
    </row>
    <row r="144" spans="1:1" ht="16" x14ac:dyDescent="0.45">
      <c r="A144" s="142" t="s">
        <v>378</v>
      </c>
    </row>
  </sheetData>
  <sheetProtection algorithmName="SHA-512" hashValue="jprpQNkHgBLZIygaSCN1ip/9ram9ZQHoUr0qdWZx9PDZDEjwXPpJSzxs/EPiAMwLaQSLJjVi4hqPUcxo/Cps3Q==" saltValue="wGmMWmSVyHLiFVJGCnxMe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H11"/>
  <sheetViews>
    <sheetView workbookViewId="0">
      <selection activeCell="D25" sqref="D25"/>
    </sheetView>
  </sheetViews>
  <sheetFormatPr defaultRowHeight="14.5" x14ac:dyDescent="0.35"/>
  <cols>
    <col min="1" max="1" width="38.26953125" bestFit="1" customWidth="1"/>
  </cols>
  <sheetData>
    <row r="1" spans="1:8" x14ac:dyDescent="0.35">
      <c r="A1" t="s">
        <v>239</v>
      </c>
    </row>
    <row r="2" spans="1:8" x14ac:dyDescent="0.35">
      <c r="A2" t="s">
        <v>241</v>
      </c>
    </row>
    <row r="3" spans="1:8" x14ac:dyDescent="0.35">
      <c r="A3" t="s">
        <v>242</v>
      </c>
    </row>
    <row r="4" spans="1:8" x14ac:dyDescent="0.35">
      <c r="A4" t="s">
        <v>243</v>
      </c>
    </row>
    <row r="5" spans="1:8" x14ac:dyDescent="0.35">
      <c r="A5" t="s">
        <v>244</v>
      </c>
    </row>
    <row r="7" spans="1:8" x14ac:dyDescent="0.35">
      <c r="H7" s="111"/>
    </row>
    <row r="8" spans="1:8" x14ac:dyDescent="0.35">
      <c r="H8" s="111"/>
    </row>
    <row r="9" spans="1:8" x14ac:dyDescent="0.35">
      <c r="H9" s="111"/>
    </row>
    <row r="10" spans="1:8" x14ac:dyDescent="0.35">
      <c r="H10" s="111"/>
    </row>
    <row r="11" spans="1:8" x14ac:dyDescent="0.35">
      <c r="H11" s="11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1:L20"/>
  <sheetViews>
    <sheetView topLeftCell="A4" workbookViewId="0">
      <selection activeCell="F12" sqref="F12:F14"/>
    </sheetView>
  </sheetViews>
  <sheetFormatPr defaultColWidth="9.1796875" defaultRowHeight="16" x14ac:dyDescent="0.35"/>
  <cols>
    <col min="1" max="1" width="2.453125" style="177" customWidth="1"/>
    <col min="2" max="2" width="7.1796875" style="181" customWidth="1"/>
    <col min="3" max="3" width="10.26953125" style="178" customWidth="1"/>
    <col min="4" max="4" width="47.26953125" style="178" customWidth="1"/>
    <col min="5" max="5" width="16.1796875" style="178" customWidth="1"/>
    <col min="6" max="6" width="57.54296875" style="178" customWidth="1"/>
    <col min="7" max="16384" width="9.1796875" style="177"/>
  </cols>
  <sheetData>
    <row r="1" spans="2:12" ht="16.5" thickBot="1" x14ac:dyDescent="0.4">
      <c r="B1" s="176"/>
      <c r="C1" s="176"/>
      <c r="D1" s="177"/>
    </row>
    <row r="2" spans="2:12" ht="41.25" customHeight="1" x14ac:dyDescent="0.35">
      <c r="B2" s="365" t="s">
        <v>6</v>
      </c>
      <c r="C2" s="366"/>
      <c r="D2" s="366"/>
      <c r="E2" s="366"/>
      <c r="F2" s="367"/>
    </row>
    <row r="3" spans="2:12" ht="30" customHeight="1" thickBot="1" x14ac:dyDescent="0.4">
      <c r="B3" s="302" t="s">
        <v>19</v>
      </c>
      <c r="C3" s="303" t="s">
        <v>21</v>
      </c>
      <c r="D3" s="303" t="s">
        <v>20</v>
      </c>
      <c r="E3" s="303" t="s">
        <v>22</v>
      </c>
      <c r="F3" s="304" t="s">
        <v>23</v>
      </c>
    </row>
    <row r="4" spans="2:12" ht="30" customHeight="1" x14ac:dyDescent="0.35">
      <c r="B4" s="389" t="s">
        <v>12</v>
      </c>
      <c r="C4" s="307">
        <v>54000</v>
      </c>
      <c r="D4" s="308" t="s">
        <v>11</v>
      </c>
      <c r="E4" s="309">
        <f>MŠ!K37+ZŠ!K51+ŠD!K33+ŠK!K33+SVČ!K41+ZUŠ!K39</f>
        <v>0</v>
      </c>
      <c r="F4" s="375" t="s">
        <v>477</v>
      </c>
    </row>
    <row r="5" spans="2:12" ht="30" customHeight="1" x14ac:dyDescent="0.35">
      <c r="B5" s="390"/>
      <c r="C5" s="183">
        <v>50501</v>
      </c>
      <c r="D5" s="180" t="s">
        <v>0</v>
      </c>
      <c r="E5" s="187">
        <f>MŠ!L37+ZŠ!L51+ŠD!L33+ŠK!L33+SVČ!L41+ZUŠ!L39</f>
        <v>0</v>
      </c>
      <c r="F5" s="376"/>
    </row>
    <row r="6" spans="2:12" ht="30" customHeight="1" x14ac:dyDescent="0.35">
      <c r="B6" s="390"/>
      <c r="C6" s="183">
        <v>52601</v>
      </c>
      <c r="D6" s="180" t="s">
        <v>1</v>
      </c>
      <c r="E6" s="187">
        <f>MŠ!M37+ZŠ!M51+ŠD!M33+ŠK!M33+SVČ!M41+ZUŠ!M39</f>
        <v>0</v>
      </c>
      <c r="F6" s="376"/>
    </row>
    <row r="7" spans="2:12" ht="30" customHeight="1" x14ac:dyDescent="0.35">
      <c r="B7" s="390"/>
      <c r="C7" s="183">
        <v>52602</v>
      </c>
      <c r="D7" s="180" t="s">
        <v>90</v>
      </c>
      <c r="E7" s="187">
        <f>MŠ!N37+ZŠ!N51+ŠD!N33+ŠK!N33+SVČ!N41+ZUŠ!N39</f>
        <v>0</v>
      </c>
      <c r="F7" s="376"/>
    </row>
    <row r="8" spans="2:12" ht="30" customHeight="1" x14ac:dyDescent="0.35">
      <c r="B8" s="390"/>
      <c r="C8" s="183">
        <v>52106</v>
      </c>
      <c r="D8" s="180" t="s">
        <v>91</v>
      </c>
      <c r="E8" s="187">
        <f>MŠ!O37+ZŠ!O51+ŠD!O33+ŠK!O33+SVČ!O41+ZUŠ!O39</f>
        <v>0</v>
      </c>
      <c r="F8" s="376"/>
      <c r="H8" s="301"/>
      <c r="I8" s="301"/>
      <c r="J8" s="301"/>
      <c r="K8" s="301"/>
      <c r="L8" s="301"/>
    </row>
    <row r="9" spans="2:12" ht="30" customHeight="1" x14ac:dyDescent="0.35">
      <c r="B9" s="390"/>
      <c r="C9" s="183">
        <v>51212</v>
      </c>
      <c r="D9" s="179" t="s">
        <v>92</v>
      </c>
      <c r="E9" s="186">
        <f>MŠ!P37+ZŠ!P51+ŠD!P33+ŠK!P33+SVČ!P41+ZUŠ!P39</f>
        <v>0</v>
      </c>
      <c r="F9" s="376"/>
    </row>
    <row r="10" spans="2:12" ht="30" customHeight="1" thickBot="1" x14ac:dyDescent="0.4">
      <c r="B10" s="391"/>
      <c r="C10" s="310">
        <v>51017</v>
      </c>
      <c r="D10" s="311" t="s">
        <v>93</v>
      </c>
      <c r="E10" s="312">
        <f>MŠ!Q37+ZŠ!Q51+ŠD!Q33+ŠK!Q33+SVČ!Q41+ZUŠ!Q39</f>
        <v>0</v>
      </c>
      <c r="F10" s="377"/>
    </row>
    <row r="11" spans="2:12" ht="30" customHeight="1" x14ac:dyDescent="0.35">
      <c r="B11" s="390" t="s">
        <v>13</v>
      </c>
      <c r="C11" s="305">
        <v>51010</v>
      </c>
      <c r="D11" s="384" t="s">
        <v>3</v>
      </c>
      <c r="E11" s="385"/>
      <c r="F11" s="306" t="s">
        <v>462</v>
      </c>
    </row>
    <row r="12" spans="2:12" ht="30" customHeight="1" x14ac:dyDescent="0.35">
      <c r="B12" s="390"/>
      <c r="C12" s="184">
        <v>51610</v>
      </c>
      <c r="D12" s="382" t="s">
        <v>15</v>
      </c>
      <c r="E12" s="383"/>
      <c r="F12" s="386" t="s">
        <v>463</v>
      </c>
    </row>
    <row r="13" spans="2:12" ht="30" customHeight="1" x14ac:dyDescent="0.35">
      <c r="B13" s="390"/>
      <c r="C13" s="184">
        <v>51710</v>
      </c>
      <c r="D13" s="382" t="s">
        <v>16</v>
      </c>
      <c r="E13" s="383"/>
      <c r="F13" s="387"/>
    </row>
    <row r="14" spans="2:12" ht="30" customHeight="1" x14ac:dyDescent="0.35">
      <c r="B14" s="390"/>
      <c r="C14" s="184">
        <v>51510</v>
      </c>
      <c r="D14" s="382" t="s">
        <v>17</v>
      </c>
      <c r="E14" s="383"/>
      <c r="F14" s="388"/>
    </row>
    <row r="15" spans="2:12" ht="30" customHeight="1" thickBot="1" x14ac:dyDescent="0.4">
      <c r="B15" s="390"/>
      <c r="C15" s="185">
        <v>52510</v>
      </c>
      <c r="D15" s="380" t="s">
        <v>4</v>
      </c>
      <c r="E15" s="381"/>
      <c r="F15" s="182" t="s">
        <v>464</v>
      </c>
    </row>
    <row r="16" spans="2:12" ht="30" customHeight="1" thickBot="1" x14ac:dyDescent="0.4">
      <c r="B16" s="313" t="s">
        <v>14</v>
      </c>
      <c r="C16" s="314">
        <v>60000</v>
      </c>
      <c r="D16" s="378" t="s">
        <v>2</v>
      </c>
      <c r="E16" s="379"/>
      <c r="F16" s="315" t="s">
        <v>465</v>
      </c>
    </row>
    <row r="17" spans="2:6" s="178" customFormat="1" ht="30" customHeight="1" x14ac:dyDescent="0.35">
      <c r="B17" s="368" t="s">
        <v>5</v>
      </c>
      <c r="C17" s="369"/>
      <c r="D17" s="369"/>
      <c r="E17" s="369"/>
      <c r="F17" s="370"/>
    </row>
    <row r="18" spans="2:6" s="178" customFormat="1" ht="69" customHeight="1" x14ac:dyDescent="0.35">
      <c r="B18" s="188">
        <v>51610</v>
      </c>
      <c r="C18" s="373" t="s">
        <v>31</v>
      </c>
      <c r="D18" s="373"/>
      <c r="E18" s="373"/>
      <c r="F18" s="374"/>
    </row>
    <row r="19" spans="2:6" s="178" customFormat="1" ht="122.25" customHeight="1" x14ac:dyDescent="0.35">
      <c r="B19" s="188">
        <v>51710</v>
      </c>
      <c r="C19" s="373" t="s">
        <v>30</v>
      </c>
      <c r="D19" s="373"/>
      <c r="E19" s="373"/>
      <c r="F19" s="374"/>
    </row>
    <row r="20" spans="2:6" s="178" customFormat="1" ht="30" customHeight="1" thickBot="1" x14ac:dyDescent="0.4">
      <c r="B20" s="189">
        <v>51510</v>
      </c>
      <c r="C20" s="371" t="s">
        <v>29</v>
      </c>
      <c r="D20" s="371"/>
      <c r="E20" s="371"/>
      <c r="F20" s="372"/>
    </row>
  </sheetData>
  <sheetProtection algorithmName="SHA-512" hashValue="GwogH0vnQWQT/LE7I62oKDO8Hv+nxdtkHxh0rgoeFv3VvFXBkdtSRWsOAeLP+qMHTvM4XueB8wIqpzTkSq+RPw==" saltValue="2qXcOfR1elyARarqAbnTZg==" spinCount="100000" sheet="1" objects="1" scenarios="1"/>
  <mergeCells count="15">
    <mergeCell ref="B2:F2"/>
    <mergeCell ref="B17:F17"/>
    <mergeCell ref="C20:F20"/>
    <mergeCell ref="C19:F19"/>
    <mergeCell ref="F4:F10"/>
    <mergeCell ref="D16:E16"/>
    <mergeCell ref="D15:E15"/>
    <mergeCell ref="D14:E14"/>
    <mergeCell ref="D13:E13"/>
    <mergeCell ref="D12:E12"/>
    <mergeCell ref="D11:E11"/>
    <mergeCell ref="F12:F14"/>
    <mergeCell ref="B4:B10"/>
    <mergeCell ref="C18:F18"/>
    <mergeCell ref="B11:B15"/>
  </mergeCells>
  <pageMargins left="0.31496062992125984" right="0.31496062992125984" top="0.59055118110236227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T37"/>
  <sheetViews>
    <sheetView zoomScaleNormal="100" workbookViewId="0">
      <selection activeCell="F22" sqref="F22"/>
    </sheetView>
  </sheetViews>
  <sheetFormatPr defaultColWidth="9.1796875" defaultRowHeight="16" x14ac:dyDescent="0.35"/>
  <cols>
    <col min="1" max="1" width="1.7265625" style="1" customWidth="1"/>
    <col min="2" max="2" width="7.1796875" style="5" customWidth="1"/>
    <col min="3" max="3" width="25.453125" style="4" customWidth="1"/>
    <col min="4" max="4" width="31.26953125" style="4" customWidth="1"/>
    <col min="5" max="5" width="7.81640625" style="4" customWidth="1"/>
    <col min="6" max="6" width="58.1796875" style="4" customWidth="1"/>
    <col min="7" max="7" width="18.453125" style="4" customWidth="1"/>
    <col min="8" max="8" width="2.81640625" style="193" customWidth="1"/>
    <col min="9" max="9" width="18.453125" style="4" customWidth="1"/>
    <col min="10" max="10" width="2.81640625" style="193" customWidth="1"/>
    <col min="11" max="17" width="8.81640625" style="4" customWidth="1"/>
    <col min="18" max="18" width="12.81640625" style="1" customWidth="1"/>
    <col min="19" max="19" width="13.453125" style="1" customWidth="1"/>
    <col min="20" max="16384" width="9.1796875" style="1"/>
  </cols>
  <sheetData>
    <row r="1" spans="2:20" ht="16.5" thickBot="1" x14ac:dyDescent="0.4">
      <c r="B1" s="194" t="s">
        <v>51</v>
      </c>
      <c r="C1" s="1"/>
      <c r="D1" s="1"/>
    </row>
    <row r="2" spans="2:20" ht="45.75" customHeight="1" x14ac:dyDescent="0.35">
      <c r="B2" s="397" t="s">
        <v>41</v>
      </c>
      <c r="C2" s="398"/>
      <c r="D2" s="398"/>
      <c r="E2" s="399"/>
      <c r="F2" s="400" t="s">
        <v>469</v>
      </c>
      <c r="G2" s="408" t="s">
        <v>471</v>
      </c>
      <c r="I2" s="416" t="s">
        <v>484</v>
      </c>
      <c r="K2" s="405" t="s">
        <v>11</v>
      </c>
      <c r="L2" s="402" t="s">
        <v>0</v>
      </c>
      <c r="M2" s="402" t="s">
        <v>1</v>
      </c>
      <c r="N2" s="402" t="s">
        <v>90</v>
      </c>
      <c r="O2" s="402" t="s">
        <v>91</v>
      </c>
      <c r="P2" s="402" t="s">
        <v>92</v>
      </c>
      <c r="Q2" s="410" t="s">
        <v>93</v>
      </c>
      <c r="R2" s="394" t="s">
        <v>18</v>
      </c>
      <c r="S2" s="394" t="s">
        <v>470</v>
      </c>
    </row>
    <row r="3" spans="2:20" s="4" customFormat="1" ht="24" customHeight="1" x14ac:dyDescent="0.35">
      <c r="B3" s="191"/>
      <c r="C3" s="196" t="s">
        <v>466</v>
      </c>
      <c r="D3" s="208"/>
      <c r="E3" s="192"/>
      <c r="F3" s="401"/>
      <c r="G3" s="409"/>
      <c r="H3" s="193"/>
      <c r="I3" s="417"/>
      <c r="J3" s="193"/>
      <c r="K3" s="406"/>
      <c r="L3" s="403"/>
      <c r="M3" s="403"/>
      <c r="N3" s="403"/>
      <c r="O3" s="403"/>
      <c r="P3" s="403"/>
      <c r="Q3" s="411"/>
      <c r="R3" s="395"/>
      <c r="S3" s="395"/>
      <c r="T3" s="1"/>
    </row>
    <row r="4" spans="2:20" s="4" customFormat="1" ht="24" customHeight="1" x14ac:dyDescent="0.35">
      <c r="B4" s="191"/>
      <c r="C4" s="196" t="s">
        <v>467</v>
      </c>
      <c r="D4" s="208"/>
      <c r="E4" s="192"/>
      <c r="F4" s="401"/>
      <c r="G4" s="409"/>
      <c r="H4" s="193"/>
      <c r="I4" s="417"/>
      <c r="J4" s="193"/>
      <c r="K4" s="407"/>
      <c r="L4" s="404"/>
      <c r="M4" s="404"/>
      <c r="N4" s="404"/>
      <c r="O4" s="404"/>
      <c r="P4" s="404"/>
      <c r="Q4" s="412"/>
      <c r="R4" s="395"/>
      <c r="S4" s="395"/>
    </row>
    <row r="5" spans="2:20" ht="19.5" customHeight="1" thickBot="1" x14ac:dyDescent="0.4">
      <c r="B5" s="413"/>
      <c r="C5" s="414"/>
      <c r="D5" s="414"/>
      <c r="E5" s="415"/>
      <c r="F5" s="401"/>
      <c r="G5" s="409"/>
      <c r="H5" s="7"/>
      <c r="I5" s="418"/>
      <c r="J5" s="7"/>
      <c r="K5" s="202">
        <v>54000</v>
      </c>
      <c r="L5" s="203">
        <v>50501</v>
      </c>
      <c r="M5" s="203">
        <v>52601</v>
      </c>
      <c r="N5" s="203">
        <v>52602</v>
      </c>
      <c r="O5" s="203">
        <v>52106</v>
      </c>
      <c r="P5" s="203">
        <v>51212</v>
      </c>
      <c r="Q5" s="204">
        <v>51017</v>
      </c>
      <c r="R5" s="396"/>
      <c r="S5" s="396"/>
    </row>
    <row r="6" spans="2:20" ht="30" customHeight="1" x14ac:dyDescent="0.35">
      <c r="B6" s="8" t="s">
        <v>52</v>
      </c>
      <c r="C6" s="392" t="s">
        <v>53</v>
      </c>
      <c r="D6" s="392"/>
      <c r="E6" s="392"/>
      <c r="F6" s="199" t="s">
        <v>34</v>
      </c>
      <c r="G6" s="205">
        <v>0</v>
      </c>
      <c r="I6" s="319"/>
      <c r="K6" s="15"/>
      <c r="L6" s="16">
        <f>G6*1/120</f>
        <v>0</v>
      </c>
      <c r="M6" s="16"/>
      <c r="N6" s="16"/>
      <c r="O6" s="17"/>
      <c r="P6" s="102"/>
      <c r="Q6" s="102"/>
      <c r="R6" s="13">
        <v>3617</v>
      </c>
      <c r="S6" s="13">
        <f t="shared" ref="S6:S36" si="0">R6*G6</f>
        <v>0</v>
      </c>
    </row>
    <row r="7" spans="2:20" ht="30" hidden="1" customHeight="1" x14ac:dyDescent="0.35">
      <c r="B7" s="9"/>
      <c r="C7" s="118"/>
      <c r="D7" s="118"/>
      <c r="E7" s="119"/>
      <c r="F7" s="200"/>
      <c r="G7" s="206"/>
      <c r="I7" s="320"/>
      <c r="K7" s="15"/>
      <c r="L7" s="16"/>
      <c r="M7" s="16"/>
      <c r="N7" s="16"/>
      <c r="O7" s="17"/>
      <c r="P7" s="102"/>
      <c r="Q7" s="102"/>
      <c r="R7" s="14"/>
      <c r="S7" s="14">
        <f t="shared" si="0"/>
        <v>0</v>
      </c>
    </row>
    <row r="8" spans="2:20" ht="30" customHeight="1" x14ac:dyDescent="0.35">
      <c r="B8" s="11" t="s">
        <v>54</v>
      </c>
      <c r="C8" s="393" t="s">
        <v>55</v>
      </c>
      <c r="D8" s="393"/>
      <c r="E8" s="393"/>
      <c r="F8" s="190" t="s">
        <v>35</v>
      </c>
      <c r="G8" s="206">
        <v>0</v>
      </c>
      <c r="I8" s="320"/>
      <c r="K8" s="18"/>
      <c r="L8" s="19">
        <f>G8*1/120</f>
        <v>0</v>
      </c>
      <c r="M8" s="19"/>
      <c r="N8" s="19"/>
      <c r="O8" s="20"/>
      <c r="P8" s="103"/>
      <c r="Q8" s="103"/>
      <c r="R8" s="14">
        <v>5871</v>
      </c>
      <c r="S8" s="14">
        <f t="shared" si="0"/>
        <v>0</v>
      </c>
    </row>
    <row r="9" spans="2:20" ht="30" hidden="1" customHeight="1" x14ac:dyDescent="0.35">
      <c r="B9" s="11"/>
      <c r="C9" s="10"/>
      <c r="D9" s="10"/>
      <c r="E9" s="120"/>
      <c r="F9" s="200"/>
      <c r="G9" s="206"/>
      <c r="I9" s="320"/>
      <c r="K9" s="18"/>
      <c r="L9" s="19"/>
      <c r="M9" s="19"/>
      <c r="N9" s="19"/>
      <c r="O9" s="20"/>
      <c r="P9" s="103"/>
      <c r="Q9" s="103"/>
      <c r="R9" s="14"/>
      <c r="S9" s="14">
        <f t="shared" si="0"/>
        <v>0</v>
      </c>
    </row>
    <row r="10" spans="2:20" ht="30" customHeight="1" x14ac:dyDescent="0.35">
      <c r="B10" s="11" t="s">
        <v>56</v>
      </c>
      <c r="C10" s="393" t="s">
        <v>57</v>
      </c>
      <c r="D10" s="393"/>
      <c r="E10" s="393"/>
      <c r="F10" s="190" t="s">
        <v>36</v>
      </c>
      <c r="G10" s="206">
        <v>0</v>
      </c>
      <c r="I10" s="320"/>
      <c r="K10" s="18"/>
      <c r="L10" s="19">
        <f>G10*1/24</f>
        <v>0</v>
      </c>
      <c r="M10" s="19"/>
      <c r="N10" s="19"/>
      <c r="O10" s="20"/>
      <c r="P10" s="103"/>
      <c r="Q10" s="103"/>
      <c r="R10" s="14">
        <v>29355</v>
      </c>
      <c r="S10" s="14">
        <f t="shared" si="0"/>
        <v>0</v>
      </c>
    </row>
    <row r="11" spans="2:20" ht="30" hidden="1" customHeight="1" x14ac:dyDescent="0.35">
      <c r="B11" s="11"/>
      <c r="C11" s="12"/>
      <c r="D11" s="12"/>
      <c r="E11" s="121"/>
      <c r="F11" s="200"/>
      <c r="G11" s="206"/>
      <c r="I11" s="320"/>
      <c r="K11" s="18"/>
      <c r="L11" s="19"/>
      <c r="M11" s="19"/>
      <c r="N11" s="19"/>
      <c r="O11" s="20"/>
      <c r="P11" s="103"/>
      <c r="Q11" s="103"/>
      <c r="R11" s="14"/>
      <c r="S11" s="14">
        <f t="shared" si="0"/>
        <v>0</v>
      </c>
    </row>
    <row r="12" spans="2:20" ht="30" customHeight="1" x14ac:dyDescent="0.35">
      <c r="B12" s="11" t="s">
        <v>58</v>
      </c>
      <c r="C12" s="393" t="s">
        <v>59</v>
      </c>
      <c r="D12" s="393"/>
      <c r="E12" s="393"/>
      <c r="F12" s="190" t="s">
        <v>37</v>
      </c>
      <c r="G12" s="206">
        <v>0</v>
      </c>
      <c r="I12" s="320"/>
      <c r="K12" s="18"/>
      <c r="L12" s="19">
        <f>G12*1/24</f>
        <v>0</v>
      </c>
      <c r="M12" s="19"/>
      <c r="N12" s="19"/>
      <c r="O12" s="20"/>
      <c r="P12" s="103"/>
      <c r="Q12" s="103"/>
      <c r="R12" s="14">
        <v>4849</v>
      </c>
      <c r="S12" s="14">
        <f t="shared" si="0"/>
        <v>0</v>
      </c>
    </row>
    <row r="13" spans="2:20" ht="30" hidden="1" customHeight="1" x14ac:dyDescent="0.35">
      <c r="B13" s="11"/>
      <c r="C13" s="12"/>
      <c r="D13" s="12"/>
      <c r="E13" s="121"/>
      <c r="F13" s="200"/>
      <c r="G13" s="206"/>
      <c r="I13" s="320"/>
      <c r="K13" s="18"/>
      <c r="L13" s="19"/>
      <c r="M13" s="19"/>
      <c r="N13" s="19"/>
      <c r="O13" s="20"/>
      <c r="P13" s="103"/>
      <c r="Q13" s="103"/>
      <c r="R13" s="14"/>
      <c r="S13" s="14">
        <f t="shared" si="0"/>
        <v>0</v>
      </c>
    </row>
    <row r="14" spans="2:20" ht="30" customHeight="1" x14ac:dyDescent="0.35">
      <c r="B14" s="11" t="s">
        <v>60</v>
      </c>
      <c r="C14" s="393" t="s">
        <v>61</v>
      </c>
      <c r="D14" s="393"/>
      <c r="E14" s="393"/>
      <c r="F14" s="190" t="s">
        <v>62</v>
      </c>
      <c r="G14" s="206">
        <v>0</v>
      </c>
      <c r="I14" s="320"/>
      <c r="K14" s="18"/>
      <c r="L14" s="19">
        <f>G14*1/120</f>
        <v>0</v>
      </c>
      <c r="M14" s="19"/>
      <c r="N14" s="19"/>
      <c r="O14" s="20"/>
      <c r="P14" s="103"/>
      <c r="Q14" s="103"/>
      <c r="R14" s="14">
        <v>3402</v>
      </c>
      <c r="S14" s="14">
        <f t="shared" si="0"/>
        <v>0</v>
      </c>
    </row>
    <row r="15" spans="2:20" ht="30" hidden="1" customHeight="1" x14ac:dyDescent="0.35">
      <c r="B15" s="11"/>
      <c r="C15" s="12"/>
      <c r="D15" s="12"/>
      <c r="E15" s="121"/>
      <c r="F15" s="200"/>
      <c r="G15" s="206"/>
      <c r="I15" s="316"/>
      <c r="K15" s="18"/>
      <c r="L15" s="19"/>
      <c r="M15" s="19"/>
      <c r="N15" s="19"/>
      <c r="O15" s="20"/>
      <c r="P15" s="103"/>
      <c r="Q15" s="103"/>
      <c r="R15" s="14"/>
      <c r="S15" s="14">
        <f t="shared" si="0"/>
        <v>0</v>
      </c>
    </row>
    <row r="16" spans="2:20" ht="30" customHeight="1" x14ac:dyDescent="0.35">
      <c r="B16" s="11" t="s">
        <v>63</v>
      </c>
      <c r="C16" s="393" t="s">
        <v>250</v>
      </c>
      <c r="D16" s="393"/>
      <c r="E16" s="393"/>
      <c r="F16" s="190" t="s">
        <v>33</v>
      </c>
      <c r="G16" s="206">
        <v>0</v>
      </c>
      <c r="I16" s="317">
        <v>0</v>
      </c>
      <c r="K16" s="18">
        <f>I16</f>
        <v>0</v>
      </c>
      <c r="L16" s="19"/>
      <c r="M16" s="19"/>
      <c r="N16" s="19"/>
      <c r="O16" s="20"/>
      <c r="P16" s="103"/>
      <c r="Q16" s="103"/>
      <c r="R16" s="14">
        <v>3480</v>
      </c>
      <c r="S16" s="14">
        <f t="shared" si="0"/>
        <v>0</v>
      </c>
    </row>
    <row r="17" spans="2:19" ht="30" hidden="1" customHeight="1" x14ac:dyDescent="0.35">
      <c r="B17" s="11"/>
      <c r="C17" s="393"/>
      <c r="D17" s="393"/>
      <c r="E17" s="393"/>
      <c r="F17" s="200"/>
      <c r="G17" s="206"/>
      <c r="I17" s="321"/>
      <c r="K17" s="18"/>
      <c r="L17" s="19"/>
      <c r="M17" s="19"/>
      <c r="N17" s="19"/>
      <c r="O17" s="20"/>
      <c r="P17" s="103"/>
      <c r="Q17" s="103"/>
      <c r="R17" s="14"/>
      <c r="S17" s="14">
        <f t="shared" si="0"/>
        <v>0</v>
      </c>
    </row>
    <row r="18" spans="2:19" ht="30" customHeight="1" x14ac:dyDescent="0.35">
      <c r="B18" s="11" t="s">
        <v>64</v>
      </c>
      <c r="C18" s="393" t="s">
        <v>251</v>
      </c>
      <c r="D18" s="393"/>
      <c r="E18" s="393"/>
      <c r="F18" s="190" t="s">
        <v>33</v>
      </c>
      <c r="G18" s="206">
        <v>0</v>
      </c>
      <c r="I18" s="317">
        <v>0</v>
      </c>
      <c r="K18" s="18">
        <f>I18</f>
        <v>0</v>
      </c>
      <c r="L18" s="19"/>
      <c r="M18" s="19"/>
      <c r="N18" s="19"/>
      <c r="O18" s="20"/>
      <c r="P18" s="103"/>
      <c r="Q18" s="103"/>
      <c r="R18" s="14">
        <v>3480</v>
      </c>
      <c r="S18" s="14">
        <f t="shared" si="0"/>
        <v>0</v>
      </c>
    </row>
    <row r="19" spans="2:19" ht="30" hidden="1" customHeight="1" x14ac:dyDescent="0.35">
      <c r="B19" s="11"/>
      <c r="C19" s="393"/>
      <c r="D19" s="393"/>
      <c r="E19" s="393"/>
      <c r="F19" s="200"/>
      <c r="G19" s="206"/>
      <c r="I19" s="316"/>
      <c r="K19" s="18"/>
      <c r="L19" s="19"/>
      <c r="M19" s="19"/>
      <c r="N19" s="19"/>
      <c r="O19" s="20"/>
      <c r="P19" s="103"/>
      <c r="Q19" s="103"/>
      <c r="R19" s="14"/>
      <c r="S19" s="14">
        <f t="shared" si="0"/>
        <v>0</v>
      </c>
    </row>
    <row r="20" spans="2:19" ht="30" customHeight="1" x14ac:dyDescent="0.35">
      <c r="B20" s="11" t="s">
        <v>65</v>
      </c>
      <c r="C20" s="393" t="s">
        <v>94</v>
      </c>
      <c r="D20" s="393"/>
      <c r="E20" s="393"/>
      <c r="F20" s="190" t="s">
        <v>66</v>
      </c>
      <c r="G20" s="206">
        <v>0</v>
      </c>
      <c r="I20" s="320"/>
      <c r="K20" s="18"/>
      <c r="L20" s="19"/>
      <c r="M20" s="110">
        <f>G20</f>
        <v>0</v>
      </c>
      <c r="N20" s="19"/>
      <c r="O20" s="20"/>
      <c r="P20" s="103"/>
      <c r="Q20" s="103"/>
      <c r="R20" s="14">
        <v>31191</v>
      </c>
      <c r="S20" s="14">
        <f t="shared" si="0"/>
        <v>0</v>
      </c>
    </row>
    <row r="21" spans="2:19" ht="30" hidden="1" customHeight="1" x14ac:dyDescent="0.35">
      <c r="B21" s="11"/>
      <c r="C21" s="393"/>
      <c r="D21" s="393"/>
      <c r="E21" s="393"/>
      <c r="F21" s="200"/>
      <c r="G21" s="206"/>
      <c r="I21" s="320"/>
      <c r="K21" s="18"/>
      <c r="L21" s="19"/>
      <c r="M21" s="19"/>
      <c r="N21" s="19"/>
      <c r="O21" s="20"/>
      <c r="P21" s="103"/>
      <c r="Q21" s="103"/>
      <c r="R21" s="14"/>
      <c r="S21" s="14">
        <f t="shared" si="0"/>
        <v>0</v>
      </c>
    </row>
    <row r="22" spans="2:19" ht="30" customHeight="1" x14ac:dyDescent="0.35">
      <c r="B22" s="11" t="s">
        <v>67</v>
      </c>
      <c r="C22" s="393" t="s">
        <v>95</v>
      </c>
      <c r="D22" s="393"/>
      <c r="E22" s="393"/>
      <c r="F22" s="190" t="s">
        <v>69</v>
      </c>
      <c r="G22" s="206">
        <v>0</v>
      </c>
      <c r="I22" s="320"/>
      <c r="K22" s="18">
        <f>2*G22</f>
        <v>0</v>
      </c>
      <c r="L22" s="19"/>
      <c r="M22" s="19"/>
      <c r="N22" s="19"/>
      <c r="O22" s="20"/>
      <c r="P22" s="103"/>
      <c r="Q22" s="103"/>
      <c r="R22" s="14">
        <v>9010</v>
      </c>
      <c r="S22" s="14">
        <f t="shared" si="0"/>
        <v>0</v>
      </c>
    </row>
    <row r="23" spans="2:19" ht="30" hidden="1" customHeight="1" x14ac:dyDescent="0.35">
      <c r="B23" s="11"/>
      <c r="C23" s="393"/>
      <c r="D23" s="393"/>
      <c r="E23" s="393"/>
      <c r="F23" s="200"/>
      <c r="G23" s="206"/>
      <c r="I23" s="320"/>
      <c r="K23" s="18"/>
      <c r="L23" s="19"/>
      <c r="M23" s="19"/>
      <c r="N23" s="19"/>
      <c r="O23" s="20"/>
      <c r="P23" s="103"/>
      <c r="Q23" s="103"/>
      <c r="R23" s="14"/>
      <c r="S23" s="14">
        <f t="shared" si="0"/>
        <v>0</v>
      </c>
    </row>
    <row r="24" spans="2:19" ht="41.25" customHeight="1" x14ac:dyDescent="0.35">
      <c r="B24" s="11" t="s">
        <v>70</v>
      </c>
      <c r="C24" s="393" t="s">
        <v>71</v>
      </c>
      <c r="D24" s="393"/>
      <c r="E24" s="393"/>
      <c r="F24" s="190" t="s">
        <v>72</v>
      </c>
      <c r="G24" s="206">
        <v>0</v>
      </c>
      <c r="I24" s="320"/>
      <c r="K24" s="18">
        <f>2*G24</f>
        <v>0</v>
      </c>
      <c r="L24" s="19"/>
      <c r="M24" s="19"/>
      <c r="N24" s="19"/>
      <c r="O24" s="20"/>
      <c r="P24" s="103"/>
      <c r="Q24" s="103"/>
      <c r="R24" s="14">
        <v>5637</v>
      </c>
      <c r="S24" s="14">
        <f t="shared" si="0"/>
        <v>0</v>
      </c>
    </row>
    <row r="25" spans="2:19" ht="30" hidden="1" customHeight="1" x14ac:dyDescent="0.35">
      <c r="B25" s="11"/>
      <c r="C25" s="393"/>
      <c r="D25" s="393"/>
      <c r="E25" s="393"/>
      <c r="F25" s="200"/>
      <c r="G25" s="206"/>
      <c r="I25" s="320"/>
      <c r="K25" s="18"/>
      <c r="L25" s="19"/>
      <c r="M25" s="19"/>
      <c r="N25" s="19"/>
      <c r="O25" s="20"/>
      <c r="P25" s="103"/>
      <c r="Q25" s="103"/>
      <c r="R25" s="14"/>
      <c r="S25" s="14">
        <f t="shared" si="0"/>
        <v>0</v>
      </c>
    </row>
    <row r="26" spans="2:19" ht="30" customHeight="1" x14ac:dyDescent="0.35">
      <c r="B26" s="11" t="s">
        <v>73</v>
      </c>
      <c r="C26" s="393" t="s">
        <v>74</v>
      </c>
      <c r="D26" s="393"/>
      <c r="E26" s="393"/>
      <c r="F26" s="190" t="s">
        <v>75</v>
      </c>
      <c r="G26" s="206">
        <v>0</v>
      </c>
      <c r="I26" s="320"/>
      <c r="K26" s="18">
        <f>G26</f>
        <v>0</v>
      </c>
      <c r="L26" s="19"/>
      <c r="M26" s="19"/>
      <c r="N26" s="19"/>
      <c r="O26" s="20"/>
      <c r="P26" s="103"/>
      <c r="Q26" s="103"/>
      <c r="R26" s="14">
        <v>11030</v>
      </c>
      <c r="S26" s="14">
        <f t="shared" si="0"/>
        <v>0</v>
      </c>
    </row>
    <row r="27" spans="2:19" ht="30" hidden="1" customHeight="1" x14ac:dyDescent="0.35">
      <c r="B27" s="11"/>
      <c r="C27" s="12"/>
      <c r="D27" s="12"/>
      <c r="E27" s="121"/>
      <c r="F27" s="200"/>
      <c r="G27" s="206"/>
      <c r="I27" s="320"/>
      <c r="K27" s="18"/>
      <c r="L27" s="19"/>
      <c r="M27" s="19"/>
      <c r="N27" s="19"/>
      <c r="O27" s="20"/>
      <c r="P27" s="103"/>
      <c r="Q27" s="103"/>
      <c r="R27" s="14"/>
      <c r="S27" s="14">
        <f t="shared" si="0"/>
        <v>0</v>
      </c>
    </row>
    <row r="28" spans="2:19" ht="30" customHeight="1" x14ac:dyDescent="0.35">
      <c r="B28" s="11" t="s">
        <v>76</v>
      </c>
      <c r="C28" s="423" t="s">
        <v>241</v>
      </c>
      <c r="D28" s="423"/>
      <c r="E28" s="423"/>
      <c r="F28" s="190" t="s">
        <v>77</v>
      </c>
      <c r="G28" s="206">
        <v>0</v>
      </c>
      <c r="I28" s="320"/>
      <c r="K28" s="18"/>
      <c r="L28" s="19"/>
      <c r="M28" s="19"/>
      <c r="N28" s="19"/>
      <c r="O28" s="19">
        <f>(G28*R28)/128000</f>
        <v>0</v>
      </c>
      <c r="P28" s="103"/>
      <c r="Q28" s="103"/>
      <c r="R28" s="14">
        <f>IF(C28="",0,LEFT(RIGHT(C28,8),2)*2000)</f>
        <v>128000</v>
      </c>
      <c r="S28" s="14">
        <f t="shared" si="0"/>
        <v>0</v>
      </c>
    </row>
    <row r="29" spans="2:19" ht="30" hidden="1" customHeight="1" x14ac:dyDescent="0.35">
      <c r="B29" s="11"/>
      <c r="C29" s="12"/>
      <c r="D29" s="12"/>
      <c r="E29" s="121"/>
      <c r="F29" s="200"/>
      <c r="G29" s="206"/>
      <c r="I29" s="320"/>
      <c r="K29" s="18"/>
      <c r="L29" s="19"/>
      <c r="M29" s="19"/>
      <c r="N29" s="19"/>
      <c r="O29" s="20"/>
      <c r="P29" s="103"/>
      <c r="Q29" s="103"/>
      <c r="R29" s="14"/>
      <c r="S29" s="14">
        <f t="shared" si="0"/>
        <v>0</v>
      </c>
    </row>
    <row r="30" spans="2:19" ht="30" customHeight="1" x14ac:dyDescent="0.35">
      <c r="B30" s="11" t="s">
        <v>78</v>
      </c>
      <c r="C30" s="393" t="s">
        <v>79</v>
      </c>
      <c r="D30" s="393"/>
      <c r="E30" s="393"/>
      <c r="F30" s="190" t="s">
        <v>80</v>
      </c>
      <c r="G30" s="206">
        <v>0</v>
      </c>
      <c r="I30" s="320"/>
      <c r="K30" s="18"/>
      <c r="L30" s="19"/>
      <c r="M30" s="19"/>
      <c r="N30" s="19"/>
      <c r="O30" s="20"/>
      <c r="P30" s="103">
        <f>G30</f>
        <v>0</v>
      </c>
      <c r="Q30" s="103"/>
      <c r="R30" s="14">
        <v>4412</v>
      </c>
      <c r="S30" s="14">
        <f t="shared" si="0"/>
        <v>0</v>
      </c>
    </row>
    <row r="31" spans="2:19" ht="30" hidden="1" customHeight="1" x14ac:dyDescent="0.35">
      <c r="B31" s="11"/>
      <c r="C31" s="393"/>
      <c r="D31" s="393"/>
      <c r="E31" s="393"/>
      <c r="F31" s="200"/>
      <c r="G31" s="206"/>
      <c r="I31" s="320"/>
      <c r="K31" s="18"/>
      <c r="L31" s="19"/>
      <c r="M31" s="19"/>
      <c r="N31" s="19"/>
      <c r="O31" s="20"/>
      <c r="P31" s="103"/>
      <c r="Q31" s="103"/>
      <c r="R31" s="14"/>
      <c r="S31" s="14">
        <f t="shared" si="0"/>
        <v>0</v>
      </c>
    </row>
    <row r="32" spans="2:19" ht="30" customHeight="1" x14ac:dyDescent="0.35">
      <c r="B32" s="11" t="s">
        <v>81</v>
      </c>
      <c r="C32" s="393" t="s">
        <v>82</v>
      </c>
      <c r="D32" s="393"/>
      <c r="E32" s="393"/>
      <c r="F32" s="190" t="s">
        <v>83</v>
      </c>
      <c r="G32" s="206">
        <v>0</v>
      </c>
      <c r="I32" s="320"/>
      <c r="K32" s="18"/>
      <c r="L32" s="19"/>
      <c r="M32" s="19"/>
      <c r="N32" s="19"/>
      <c r="O32" s="20"/>
      <c r="P32" s="103">
        <f>G32</f>
        <v>0</v>
      </c>
      <c r="Q32" s="103"/>
      <c r="R32" s="14">
        <v>6477</v>
      </c>
      <c r="S32" s="14">
        <f t="shared" si="0"/>
        <v>0</v>
      </c>
    </row>
    <row r="33" spans="2:19" ht="30" hidden="1" customHeight="1" x14ac:dyDescent="0.35">
      <c r="B33" s="11"/>
      <c r="C33" s="393"/>
      <c r="D33" s="393"/>
      <c r="E33" s="393"/>
      <c r="F33" s="200"/>
      <c r="G33" s="206"/>
      <c r="I33" s="320"/>
      <c r="K33" s="18"/>
      <c r="L33" s="19"/>
      <c r="M33" s="19"/>
      <c r="N33" s="19"/>
      <c r="O33" s="20"/>
      <c r="P33" s="103"/>
      <c r="Q33" s="103"/>
      <c r="R33" s="14"/>
      <c r="S33" s="14">
        <f t="shared" si="0"/>
        <v>0</v>
      </c>
    </row>
    <row r="34" spans="2:19" ht="30" customHeight="1" x14ac:dyDescent="0.35">
      <c r="B34" s="11" t="s">
        <v>84</v>
      </c>
      <c r="C34" s="393" t="s">
        <v>85</v>
      </c>
      <c r="D34" s="393"/>
      <c r="E34" s="393"/>
      <c r="F34" s="190" t="s">
        <v>86</v>
      </c>
      <c r="G34" s="206">
        <v>0</v>
      </c>
      <c r="I34" s="320"/>
      <c r="K34" s="18"/>
      <c r="L34" s="19"/>
      <c r="M34" s="19"/>
      <c r="N34" s="110">
        <f>G34</f>
        <v>0</v>
      </c>
      <c r="O34" s="20"/>
      <c r="P34" s="103"/>
      <c r="Q34" s="103"/>
      <c r="R34" s="14">
        <v>23232</v>
      </c>
      <c r="S34" s="14">
        <f t="shared" si="0"/>
        <v>0</v>
      </c>
    </row>
    <row r="35" spans="2:19" ht="30" hidden="1" customHeight="1" x14ac:dyDescent="0.35">
      <c r="B35" s="11"/>
      <c r="C35" s="393"/>
      <c r="D35" s="393"/>
      <c r="E35" s="393"/>
      <c r="F35" s="200"/>
      <c r="G35" s="206"/>
      <c r="I35" s="320"/>
      <c r="K35" s="18"/>
      <c r="L35" s="19"/>
      <c r="M35" s="19"/>
      <c r="N35" s="19"/>
      <c r="O35" s="20"/>
      <c r="P35" s="103"/>
      <c r="Q35" s="103"/>
      <c r="R35" s="14"/>
      <c r="S35" s="14">
        <f t="shared" si="0"/>
        <v>0</v>
      </c>
    </row>
    <row r="36" spans="2:19" ht="30" customHeight="1" thickBot="1" x14ac:dyDescent="0.4">
      <c r="B36" s="11" t="s">
        <v>87</v>
      </c>
      <c r="C36" s="393" t="s">
        <v>88</v>
      </c>
      <c r="D36" s="393"/>
      <c r="E36" s="393"/>
      <c r="F36" s="201" t="s">
        <v>144</v>
      </c>
      <c r="G36" s="207">
        <v>0</v>
      </c>
      <c r="I36" s="320"/>
      <c r="K36" s="168"/>
      <c r="L36" s="169"/>
      <c r="M36" s="169"/>
      <c r="N36" s="169"/>
      <c r="O36" s="170"/>
      <c r="P36" s="171"/>
      <c r="Q36" s="171">
        <f>G36</f>
        <v>0</v>
      </c>
      <c r="R36" s="197">
        <v>3872</v>
      </c>
      <c r="S36" s="14">
        <f t="shared" si="0"/>
        <v>0</v>
      </c>
    </row>
    <row r="37" spans="2:19" ht="18" thickBot="1" x14ac:dyDescent="0.4">
      <c r="B37" s="419" t="s">
        <v>468</v>
      </c>
      <c r="C37" s="420"/>
      <c r="D37" s="420"/>
      <c r="E37" s="420"/>
      <c r="F37" s="421"/>
      <c r="G37" s="422"/>
      <c r="H37" s="195"/>
      <c r="I37" s="318"/>
      <c r="J37" s="195"/>
      <c r="K37" s="172">
        <f>SUM(K6:K36)</f>
        <v>0</v>
      </c>
      <c r="L37" s="173">
        <f>ROUND(SUM(L6:L36),2)</f>
        <v>0</v>
      </c>
      <c r="M37" s="173">
        <f>ROUND(SUM(M6:M36),2)</f>
        <v>0</v>
      </c>
      <c r="N37" s="174">
        <f>SUM(N6:N36)</f>
        <v>0</v>
      </c>
      <c r="O37" s="174">
        <f>SUM(O6:O36)</f>
        <v>0</v>
      </c>
      <c r="P37" s="174">
        <f>SUM(P6:P36)</f>
        <v>0</v>
      </c>
      <c r="Q37" s="175">
        <f>SUM(Q6:Q36)</f>
        <v>0</v>
      </c>
      <c r="R37" s="175"/>
      <c r="S37" s="198">
        <f>SUM(S6:S36)</f>
        <v>0</v>
      </c>
    </row>
  </sheetData>
  <sheetProtection algorithmName="SHA-512" hashValue="GmunOAv+9e+NKRsPCOplDEWhVzctMRglIqnG4EEYq9S7mdgHqWtpLSyBk384k5oiOyZNufTVR+nt6sjI9ywatw==" saltValue="H7SZq4sTC198fcOgvI5Saw==" spinCount="100000" sheet="1" objects="1" scenarios="1"/>
  <mergeCells count="39">
    <mergeCell ref="C35:E35"/>
    <mergeCell ref="C36:E36"/>
    <mergeCell ref="B37:G37"/>
    <mergeCell ref="C17:E17"/>
    <mergeCell ref="C18:E18"/>
    <mergeCell ref="C24:E24"/>
    <mergeCell ref="C33:E33"/>
    <mergeCell ref="C34:E34"/>
    <mergeCell ref="C23:E23"/>
    <mergeCell ref="C25:E25"/>
    <mergeCell ref="C26:E26"/>
    <mergeCell ref="C30:E30"/>
    <mergeCell ref="C31:E31"/>
    <mergeCell ref="C32:E32"/>
    <mergeCell ref="C28:E28"/>
    <mergeCell ref="R2:R5"/>
    <mergeCell ref="S2:S5"/>
    <mergeCell ref="B2:E2"/>
    <mergeCell ref="F2:F5"/>
    <mergeCell ref="L2:L4"/>
    <mergeCell ref="K2:K4"/>
    <mergeCell ref="G2:G5"/>
    <mergeCell ref="Q2:Q4"/>
    <mergeCell ref="P2:P4"/>
    <mergeCell ref="O2:O4"/>
    <mergeCell ref="N2:N4"/>
    <mergeCell ref="M2:M4"/>
    <mergeCell ref="B5:E5"/>
    <mergeCell ref="I2:I5"/>
    <mergeCell ref="C6:E6"/>
    <mergeCell ref="C19:E19"/>
    <mergeCell ref="C20:E20"/>
    <mergeCell ref="C21:E21"/>
    <mergeCell ref="C22:E22"/>
    <mergeCell ref="C16:E16"/>
    <mergeCell ref="C14:E14"/>
    <mergeCell ref="C12:E12"/>
    <mergeCell ref="C10:E10"/>
    <mergeCell ref="C8:E8"/>
  </mergeCells>
  <conditionalFormatting sqref="I18 I16 G16 G18">
    <cfRule type="expression" dxfId="7" priority="1">
      <formula>$I16&gt;$G16</formula>
    </cfRule>
  </conditionalFormatting>
  <dataValidations xWindow="278" yWindow="596" count="6">
    <dataValidation type="whole" allowBlank="1" showErrorMessage="1" sqref="G16">
      <formula1>0</formula1>
      <formula2>999999</formula2>
    </dataValidation>
    <dataValidation type="whole" allowBlank="1" showInputMessage="1" showErrorMessage="1" sqref="G8 G6 G12 G10">
      <formula1>0</formula1>
      <formula2>1000</formula2>
    </dataValidation>
    <dataValidation type="whole" allowBlank="1" showInputMessage="1" showErrorMessage="1" sqref="G17:G27 G13:G15 G11 G9 G7 G29:G36">
      <formula1>0</formula1>
      <formula2>999999</formula2>
    </dataValidation>
    <dataValidation type="list" allowBlank="1" showInputMessage="1" showErrorMessage="1" error="vyberte možnost z nabídky" prompt="vyberte z nabídky jednu možnost" sqref="C28">
      <formula1>ICT</formula1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6 I18">
      <formula1>G16</formula1>
    </dataValidation>
    <dataValidation type="whole" allowBlank="1" showInputMessage="1" showErrorMessage="1" prompt="V názvu aktivity vyberte z nabídky tu variantu aktivity, kterou jste pro daný subjekt zvolili v žádosti o podporu." sqref="G28">
      <formula1>0</formula1>
      <formula2>999999</formula2>
    </dataValidation>
  </dataValidations>
  <hyperlinks>
    <hyperlink ref="B1" location="'Úvodní strana'!A1" display="zpět na úvodní stranu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1:S51"/>
  <sheetViews>
    <sheetView zoomScaleNormal="100" workbookViewId="0">
      <selection activeCell="F26" sqref="F26"/>
    </sheetView>
  </sheetViews>
  <sheetFormatPr defaultColWidth="9.1796875" defaultRowHeight="16" x14ac:dyDescent="0.45"/>
  <cols>
    <col min="1" max="1" width="1.7265625" style="2" customWidth="1"/>
    <col min="2" max="2" width="7.1796875" style="5" customWidth="1"/>
    <col min="3" max="3" width="25.453125" style="3" customWidth="1"/>
    <col min="4" max="4" width="31.26953125" style="3" customWidth="1"/>
    <col min="5" max="5" width="7.81640625" style="3" customWidth="1"/>
    <col min="6" max="6" width="58.1796875" style="3" customWidth="1"/>
    <col min="7" max="7" width="18.453125" style="3" customWidth="1"/>
    <col min="8" max="8" width="3" style="6" customWidth="1"/>
    <col min="9" max="9" width="18.453125" style="6" customWidth="1"/>
    <col min="10" max="10" width="3" style="6" customWidth="1"/>
    <col min="11" max="17" width="8.81640625" style="3" customWidth="1"/>
    <col min="18" max="18" width="12.81640625" style="2" customWidth="1"/>
    <col min="19" max="19" width="13.453125" style="2" customWidth="1"/>
    <col min="20" max="16384" width="9.1796875" style="2"/>
  </cols>
  <sheetData>
    <row r="1" spans="2:19" ht="16.5" thickBot="1" x14ac:dyDescent="0.5">
      <c r="B1" s="22" t="s">
        <v>51</v>
      </c>
      <c r="C1" s="2"/>
      <c r="D1" s="2"/>
      <c r="E1" s="2"/>
    </row>
    <row r="2" spans="2:19" ht="45.75" customHeight="1" x14ac:dyDescent="0.45">
      <c r="B2" s="436" t="s">
        <v>40</v>
      </c>
      <c r="C2" s="437"/>
      <c r="D2" s="437"/>
      <c r="E2" s="438"/>
      <c r="F2" s="442" t="s">
        <v>469</v>
      </c>
      <c r="G2" s="429" t="s">
        <v>471</v>
      </c>
      <c r="I2" s="444" t="s">
        <v>484</v>
      </c>
      <c r="K2" s="434" t="s">
        <v>11</v>
      </c>
      <c r="L2" s="432" t="s">
        <v>0</v>
      </c>
      <c r="M2" s="432" t="s">
        <v>1</v>
      </c>
      <c r="N2" s="432" t="s">
        <v>90</v>
      </c>
      <c r="O2" s="432" t="s">
        <v>91</v>
      </c>
      <c r="P2" s="432" t="s">
        <v>92</v>
      </c>
      <c r="Q2" s="432" t="s">
        <v>93</v>
      </c>
      <c r="R2" s="447" t="s">
        <v>18</v>
      </c>
      <c r="S2" s="450" t="s">
        <v>470</v>
      </c>
    </row>
    <row r="3" spans="2:19" ht="24" customHeight="1" x14ac:dyDescent="0.45">
      <c r="B3" s="209"/>
      <c r="C3" s="210" t="s">
        <v>466</v>
      </c>
      <c r="D3" s="208"/>
      <c r="E3" s="211"/>
      <c r="F3" s="443"/>
      <c r="G3" s="430"/>
      <c r="I3" s="445"/>
      <c r="K3" s="435"/>
      <c r="L3" s="433"/>
      <c r="M3" s="433"/>
      <c r="N3" s="433"/>
      <c r="O3" s="433"/>
      <c r="P3" s="433"/>
      <c r="Q3" s="433"/>
      <c r="R3" s="448"/>
      <c r="S3" s="451"/>
    </row>
    <row r="4" spans="2:19" s="3" customFormat="1" ht="24" customHeight="1" x14ac:dyDescent="0.45">
      <c r="B4" s="209"/>
      <c r="C4" s="210" t="s">
        <v>467</v>
      </c>
      <c r="D4" s="208"/>
      <c r="E4" s="211"/>
      <c r="F4" s="443"/>
      <c r="G4" s="430"/>
      <c r="H4" s="6"/>
      <c r="I4" s="445"/>
      <c r="J4" s="6"/>
      <c r="K4" s="435"/>
      <c r="L4" s="433"/>
      <c r="M4" s="433"/>
      <c r="N4" s="433"/>
      <c r="O4" s="433"/>
      <c r="P4" s="433"/>
      <c r="Q4" s="433"/>
      <c r="R4" s="448"/>
      <c r="S4" s="451"/>
    </row>
    <row r="5" spans="2:19" s="4" customFormat="1" ht="19.5" customHeight="1" thickBot="1" x14ac:dyDescent="0.5">
      <c r="B5" s="439"/>
      <c r="C5" s="440"/>
      <c r="D5" s="440"/>
      <c r="E5" s="441"/>
      <c r="F5" s="443"/>
      <c r="G5" s="430"/>
      <c r="H5" s="6"/>
      <c r="I5" s="446"/>
      <c r="J5" s="6"/>
      <c r="K5" s="218">
        <v>54000</v>
      </c>
      <c r="L5" s="219">
        <v>50501</v>
      </c>
      <c r="M5" s="219">
        <v>52601</v>
      </c>
      <c r="N5" s="219">
        <v>52602</v>
      </c>
      <c r="O5" s="219">
        <v>52106</v>
      </c>
      <c r="P5" s="219">
        <v>51212</v>
      </c>
      <c r="Q5" s="219">
        <v>51017</v>
      </c>
      <c r="R5" s="449"/>
      <c r="S5" s="452"/>
    </row>
    <row r="6" spans="2:19" s="1" customFormat="1" ht="30" customHeight="1" x14ac:dyDescent="0.35">
      <c r="B6" s="33" t="s">
        <v>96</v>
      </c>
      <c r="C6" s="431" t="s">
        <v>97</v>
      </c>
      <c r="D6" s="431"/>
      <c r="E6" s="431"/>
      <c r="F6" s="227" t="s">
        <v>98</v>
      </c>
      <c r="G6" s="205">
        <v>0</v>
      </c>
      <c r="H6" s="193"/>
      <c r="I6" s="324"/>
      <c r="J6" s="193"/>
      <c r="K6" s="23"/>
      <c r="L6" s="24">
        <f>G6*1/120</f>
        <v>0</v>
      </c>
      <c r="M6" s="24"/>
      <c r="N6" s="24"/>
      <c r="O6" s="25"/>
      <c r="P6" s="25"/>
      <c r="Q6" s="25"/>
      <c r="R6" s="31">
        <v>3617</v>
      </c>
      <c r="S6" s="34">
        <f t="shared" ref="S6:S50" si="0">R6*G6</f>
        <v>0</v>
      </c>
    </row>
    <row r="7" spans="2:19" s="1" customFormat="1" ht="30" hidden="1" customHeight="1" x14ac:dyDescent="0.35">
      <c r="B7" s="35"/>
      <c r="C7" s="36"/>
      <c r="D7" s="36"/>
      <c r="E7" s="36"/>
      <c r="F7" s="228"/>
      <c r="G7" s="206"/>
      <c r="H7" s="193"/>
      <c r="I7" s="324"/>
      <c r="J7" s="193"/>
      <c r="K7" s="26"/>
      <c r="L7" s="27"/>
      <c r="M7" s="27"/>
      <c r="N7" s="27"/>
      <c r="O7" s="28"/>
      <c r="P7" s="28"/>
      <c r="Q7" s="28"/>
      <c r="R7" s="32"/>
      <c r="S7" s="38">
        <f t="shared" si="0"/>
        <v>0</v>
      </c>
    </row>
    <row r="8" spans="2:19" s="1" customFormat="1" ht="30" customHeight="1" x14ac:dyDescent="0.35">
      <c r="B8" s="37" t="s">
        <v>99</v>
      </c>
      <c r="C8" s="424" t="s">
        <v>100</v>
      </c>
      <c r="D8" s="424"/>
      <c r="E8" s="424"/>
      <c r="F8" s="229" t="s">
        <v>35</v>
      </c>
      <c r="G8" s="206">
        <v>0</v>
      </c>
      <c r="H8" s="193"/>
      <c r="I8" s="324"/>
      <c r="J8" s="193"/>
      <c r="K8" s="26"/>
      <c r="L8" s="27">
        <f>G8*1/120</f>
        <v>0</v>
      </c>
      <c r="M8" s="27"/>
      <c r="N8" s="27"/>
      <c r="O8" s="28"/>
      <c r="P8" s="28"/>
      <c r="Q8" s="28"/>
      <c r="R8" s="32">
        <v>5871</v>
      </c>
      <c r="S8" s="38">
        <f t="shared" si="0"/>
        <v>0</v>
      </c>
    </row>
    <row r="9" spans="2:19" s="1" customFormat="1" ht="30" hidden="1" customHeight="1" x14ac:dyDescent="0.35">
      <c r="B9" s="37"/>
      <c r="C9" s="163"/>
      <c r="D9" s="163"/>
      <c r="E9" s="163"/>
      <c r="F9" s="228"/>
      <c r="G9" s="206"/>
      <c r="H9" s="193"/>
      <c r="I9" s="324"/>
      <c r="J9" s="193"/>
      <c r="K9" s="26"/>
      <c r="L9" s="27"/>
      <c r="M9" s="27"/>
      <c r="N9" s="27"/>
      <c r="O9" s="28"/>
      <c r="P9" s="28"/>
      <c r="Q9" s="28"/>
      <c r="R9" s="32"/>
      <c r="S9" s="38">
        <f t="shared" si="0"/>
        <v>0</v>
      </c>
    </row>
    <row r="10" spans="2:19" s="1" customFormat="1" ht="30" customHeight="1" x14ac:dyDescent="0.35">
      <c r="B10" s="37" t="s">
        <v>101</v>
      </c>
      <c r="C10" s="424" t="s">
        <v>102</v>
      </c>
      <c r="D10" s="424"/>
      <c r="E10" s="424"/>
      <c r="F10" s="229" t="s">
        <v>36</v>
      </c>
      <c r="G10" s="206">
        <v>0</v>
      </c>
      <c r="H10" s="193"/>
      <c r="I10" s="324"/>
      <c r="J10" s="193"/>
      <c r="K10" s="26"/>
      <c r="L10" s="27">
        <f>G10*1/24</f>
        <v>0</v>
      </c>
      <c r="M10" s="27"/>
      <c r="N10" s="27"/>
      <c r="O10" s="28"/>
      <c r="P10" s="28"/>
      <c r="Q10" s="28"/>
      <c r="R10" s="32">
        <v>29355</v>
      </c>
      <c r="S10" s="38">
        <f t="shared" si="0"/>
        <v>0</v>
      </c>
    </row>
    <row r="11" spans="2:19" s="1" customFormat="1" ht="30" hidden="1" customHeight="1" x14ac:dyDescent="0.35">
      <c r="B11" s="37"/>
      <c r="C11" s="424"/>
      <c r="D11" s="424"/>
      <c r="E11" s="424"/>
      <c r="F11" s="228"/>
      <c r="G11" s="206"/>
      <c r="H11" s="193"/>
      <c r="I11" s="324"/>
      <c r="J11" s="193"/>
      <c r="K11" s="26"/>
      <c r="L11" s="27"/>
      <c r="M11" s="27"/>
      <c r="N11" s="27"/>
      <c r="O11" s="28"/>
      <c r="P11" s="28"/>
      <c r="Q11" s="28"/>
      <c r="R11" s="32"/>
      <c r="S11" s="38">
        <f t="shared" si="0"/>
        <v>0</v>
      </c>
    </row>
    <row r="12" spans="2:19" s="1" customFormat="1" ht="30" customHeight="1" x14ac:dyDescent="0.35">
      <c r="B12" s="37" t="s">
        <v>103</v>
      </c>
      <c r="C12" s="424" t="s">
        <v>104</v>
      </c>
      <c r="D12" s="424"/>
      <c r="E12" s="424"/>
      <c r="F12" s="229" t="s">
        <v>37</v>
      </c>
      <c r="G12" s="206">
        <v>0</v>
      </c>
      <c r="H12" s="193"/>
      <c r="I12" s="324"/>
      <c r="J12" s="193"/>
      <c r="K12" s="26"/>
      <c r="L12" s="27">
        <f>G12*1/24</f>
        <v>0</v>
      </c>
      <c r="M12" s="27"/>
      <c r="N12" s="27"/>
      <c r="O12" s="28"/>
      <c r="P12" s="28"/>
      <c r="Q12" s="28"/>
      <c r="R12" s="32">
        <v>4849</v>
      </c>
      <c r="S12" s="38">
        <f t="shared" si="0"/>
        <v>0</v>
      </c>
    </row>
    <row r="13" spans="2:19" s="1" customFormat="1" ht="30" hidden="1" customHeight="1" x14ac:dyDescent="0.35">
      <c r="B13" s="37"/>
      <c r="C13" s="424"/>
      <c r="D13" s="424"/>
      <c r="E13" s="424"/>
      <c r="F13" s="228"/>
      <c r="G13" s="206"/>
      <c r="H13" s="193"/>
      <c r="I13" s="324"/>
      <c r="J13" s="193"/>
      <c r="K13" s="26"/>
      <c r="L13" s="27"/>
      <c r="M13" s="27"/>
      <c r="N13" s="27"/>
      <c r="O13" s="28"/>
      <c r="P13" s="28"/>
      <c r="Q13" s="28"/>
      <c r="R13" s="32"/>
      <c r="S13" s="38">
        <f t="shared" si="0"/>
        <v>0</v>
      </c>
    </row>
    <row r="14" spans="2:19" s="1" customFormat="1" ht="30" customHeight="1" x14ac:dyDescent="0.35">
      <c r="B14" s="37" t="s">
        <v>105</v>
      </c>
      <c r="C14" s="424" t="s">
        <v>106</v>
      </c>
      <c r="D14" s="424"/>
      <c r="E14" s="424"/>
      <c r="F14" s="229" t="s">
        <v>32</v>
      </c>
      <c r="G14" s="206">
        <v>0</v>
      </c>
      <c r="H14" s="193"/>
      <c r="I14" s="324"/>
      <c r="J14" s="193"/>
      <c r="K14" s="26"/>
      <c r="L14" s="27">
        <f>G14*1/24</f>
        <v>0</v>
      </c>
      <c r="M14" s="27"/>
      <c r="N14" s="27"/>
      <c r="O14" s="28"/>
      <c r="P14" s="28"/>
      <c r="Q14" s="28"/>
      <c r="R14" s="32">
        <v>5233</v>
      </c>
      <c r="S14" s="38">
        <f t="shared" si="0"/>
        <v>0</v>
      </c>
    </row>
    <row r="15" spans="2:19" s="1" customFormat="1" ht="30" hidden="1" customHeight="1" x14ac:dyDescent="0.35">
      <c r="B15" s="37"/>
      <c r="C15" s="424"/>
      <c r="D15" s="424"/>
      <c r="E15" s="424"/>
      <c r="F15" s="228"/>
      <c r="G15" s="206"/>
      <c r="H15" s="193"/>
      <c r="I15" s="324"/>
      <c r="J15" s="193"/>
      <c r="K15" s="26"/>
      <c r="L15" s="27"/>
      <c r="M15" s="27"/>
      <c r="N15" s="27"/>
      <c r="O15" s="28"/>
      <c r="P15" s="28"/>
      <c r="Q15" s="28"/>
      <c r="R15" s="32"/>
      <c r="S15" s="38">
        <f t="shared" si="0"/>
        <v>0</v>
      </c>
    </row>
    <row r="16" spans="2:19" s="1" customFormat="1" ht="30" customHeight="1" x14ac:dyDescent="0.35">
      <c r="B16" s="37" t="s">
        <v>107</v>
      </c>
      <c r="C16" s="424" t="s">
        <v>249</v>
      </c>
      <c r="D16" s="424"/>
      <c r="E16" s="424"/>
      <c r="F16" s="229" t="s">
        <v>33</v>
      </c>
      <c r="G16" s="206">
        <v>0</v>
      </c>
      <c r="H16" s="193"/>
      <c r="I16" s="317">
        <v>0</v>
      </c>
      <c r="J16" s="193"/>
      <c r="K16" s="26">
        <f>I16</f>
        <v>0</v>
      </c>
      <c r="L16" s="27"/>
      <c r="M16" s="27"/>
      <c r="N16" s="27"/>
      <c r="O16" s="28"/>
      <c r="P16" s="28"/>
      <c r="Q16" s="28"/>
      <c r="R16" s="32">
        <v>3480</v>
      </c>
      <c r="S16" s="38">
        <f t="shared" si="0"/>
        <v>0</v>
      </c>
    </row>
    <row r="17" spans="2:19" s="1" customFormat="1" ht="30" hidden="1" customHeight="1" x14ac:dyDescent="0.35">
      <c r="B17" s="37"/>
      <c r="C17" s="424"/>
      <c r="D17" s="424"/>
      <c r="E17" s="424"/>
      <c r="F17" s="228"/>
      <c r="G17" s="206"/>
      <c r="H17" s="193"/>
      <c r="I17" s="326"/>
      <c r="J17" s="193"/>
      <c r="K17" s="26"/>
      <c r="L17" s="27"/>
      <c r="M17" s="27"/>
      <c r="N17" s="27"/>
      <c r="O17" s="28"/>
      <c r="P17" s="28"/>
      <c r="Q17" s="28"/>
      <c r="R17" s="32"/>
      <c r="S17" s="38">
        <f t="shared" si="0"/>
        <v>0</v>
      </c>
    </row>
    <row r="18" spans="2:19" s="1" customFormat="1" ht="30" customHeight="1" x14ac:dyDescent="0.35">
      <c r="B18" s="37" t="s">
        <v>108</v>
      </c>
      <c r="C18" s="424" t="s">
        <v>252</v>
      </c>
      <c r="D18" s="424"/>
      <c r="E18" s="424"/>
      <c r="F18" s="229" t="s">
        <v>33</v>
      </c>
      <c r="G18" s="206">
        <v>0</v>
      </c>
      <c r="H18" s="193"/>
      <c r="I18" s="317">
        <v>0</v>
      </c>
      <c r="J18" s="193"/>
      <c r="K18" s="26">
        <f>I18</f>
        <v>0</v>
      </c>
      <c r="L18" s="27"/>
      <c r="M18" s="27"/>
      <c r="N18" s="27"/>
      <c r="O18" s="28"/>
      <c r="P18" s="28"/>
      <c r="Q18" s="28"/>
      <c r="R18" s="32">
        <v>3480</v>
      </c>
      <c r="S18" s="38">
        <f t="shared" si="0"/>
        <v>0</v>
      </c>
    </row>
    <row r="19" spans="2:19" s="1" customFormat="1" ht="30" hidden="1" customHeight="1" x14ac:dyDescent="0.35">
      <c r="B19" s="37"/>
      <c r="C19" s="424"/>
      <c r="D19" s="424"/>
      <c r="E19" s="424"/>
      <c r="F19" s="228"/>
      <c r="G19" s="206"/>
      <c r="H19" s="193"/>
      <c r="I19" s="326"/>
      <c r="J19" s="193"/>
      <c r="K19" s="26"/>
      <c r="L19" s="27"/>
      <c r="M19" s="27"/>
      <c r="N19" s="27"/>
      <c r="O19" s="28"/>
      <c r="P19" s="28"/>
      <c r="Q19" s="28"/>
      <c r="R19" s="32"/>
      <c r="S19" s="38">
        <f t="shared" si="0"/>
        <v>0</v>
      </c>
    </row>
    <row r="20" spans="2:19" s="1" customFormat="1" ht="30" customHeight="1" x14ac:dyDescent="0.35">
      <c r="B20" s="37" t="s">
        <v>109</v>
      </c>
      <c r="C20" s="424" t="s">
        <v>256</v>
      </c>
      <c r="D20" s="424"/>
      <c r="E20" s="424"/>
      <c r="F20" s="229" t="s">
        <v>38</v>
      </c>
      <c r="G20" s="206">
        <v>0</v>
      </c>
      <c r="H20" s="193"/>
      <c r="I20" s="324"/>
      <c r="J20" s="193"/>
      <c r="K20" s="26">
        <f>G20</f>
        <v>0</v>
      </c>
      <c r="L20" s="27"/>
      <c r="M20" s="27"/>
      <c r="N20" s="27"/>
      <c r="O20" s="28"/>
      <c r="P20" s="28"/>
      <c r="Q20" s="28"/>
      <c r="R20" s="32">
        <v>1360</v>
      </c>
      <c r="S20" s="38">
        <f t="shared" si="0"/>
        <v>0</v>
      </c>
    </row>
    <row r="21" spans="2:19" s="1" customFormat="1" ht="30" hidden="1" customHeight="1" x14ac:dyDescent="0.35">
      <c r="B21" s="37"/>
      <c r="C21" s="424"/>
      <c r="D21" s="424"/>
      <c r="E21" s="424"/>
      <c r="F21" s="228"/>
      <c r="G21" s="206"/>
      <c r="H21" s="193"/>
      <c r="I21" s="324"/>
      <c r="J21" s="193"/>
      <c r="K21" s="26"/>
      <c r="L21" s="27"/>
      <c r="M21" s="27"/>
      <c r="N21" s="27"/>
      <c r="O21" s="28"/>
      <c r="P21" s="28"/>
      <c r="Q21" s="28"/>
      <c r="R21" s="32"/>
      <c r="S21" s="38">
        <f t="shared" si="0"/>
        <v>0</v>
      </c>
    </row>
    <row r="22" spans="2:19" s="1" customFormat="1" ht="40.5" customHeight="1" x14ac:dyDescent="0.35">
      <c r="B22" s="37" t="s">
        <v>110</v>
      </c>
      <c r="C22" s="424" t="s">
        <v>111</v>
      </c>
      <c r="D22" s="424"/>
      <c r="E22" s="424"/>
      <c r="F22" s="229" t="s">
        <v>39</v>
      </c>
      <c r="G22" s="206">
        <v>0</v>
      </c>
      <c r="H22" s="193"/>
      <c r="I22" s="324"/>
      <c r="J22" s="193"/>
      <c r="K22" s="26">
        <f>G22*3</f>
        <v>0</v>
      </c>
      <c r="L22" s="27"/>
      <c r="M22" s="27"/>
      <c r="N22" s="27"/>
      <c r="O22" s="28"/>
      <c r="P22" s="28"/>
      <c r="Q22" s="28"/>
      <c r="R22" s="32">
        <v>16912</v>
      </c>
      <c r="S22" s="38">
        <f t="shared" si="0"/>
        <v>0</v>
      </c>
    </row>
    <row r="23" spans="2:19" s="1" customFormat="1" ht="30" hidden="1" customHeight="1" x14ac:dyDescent="0.35">
      <c r="B23" s="37"/>
      <c r="C23" s="424"/>
      <c r="D23" s="424"/>
      <c r="E23" s="424"/>
      <c r="F23" s="228"/>
      <c r="G23" s="206"/>
      <c r="H23" s="193"/>
      <c r="I23" s="324"/>
      <c r="J23" s="193"/>
      <c r="K23" s="26"/>
      <c r="L23" s="27"/>
      <c r="M23" s="27"/>
      <c r="N23" s="27"/>
      <c r="O23" s="28"/>
      <c r="P23" s="28"/>
      <c r="Q23" s="28"/>
      <c r="R23" s="32"/>
      <c r="S23" s="38">
        <f t="shared" si="0"/>
        <v>0</v>
      </c>
    </row>
    <row r="24" spans="2:19" s="1" customFormat="1" ht="30" customHeight="1" x14ac:dyDescent="0.35">
      <c r="B24" s="37" t="s">
        <v>112</v>
      </c>
      <c r="C24" s="424" t="s">
        <v>113</v>
      </c>
      <c r="D24" s="424"/>
      <c r="E24" s="424"/>
      <c r="F24" s="229" t="s">
        <v>114</v>
      </c>
      <c r="G24" s="206">
        <v>0</v>
      </c>
      <c r="H24" s="193"/>
      <c r="I24" s="324"/>
      <c r="J24" s="193"/>
      <c r="K24" s="26">
        <f>2*G24</f>
        <v>0</v>
      </c>
      <c r="L24" s="27"/>
      <c r="M24" s="27"/>
      <c r="N24" s="27"/>
      <c r="O24" s="28"/>
      <c r="P24" s="28"/>
      <c r="Q24" s="28"/>
      <c r="R24" s="32">
        <v>9010</v>
      </c>
      <c r="S24" s="38">
        <f t="shared" si="0"/>
        <v>0</v>
      </c>
    </row>
    <row r="25" spans="2:19" s="1" customFormat="1" ht="30" hidden="1" customHeight="1" x14ac:dyDescent="0.35">
      <c r="B25" s="37"/>
      <c r="C25" s="424"/>
      <c r="D25" s="424"/>
      <c r="E25" s="424"/>
      <c r="F25" s="228"/>
      <c r="G25" s="206"/>
      <c r="H25" s="193"/>
      <c r="I25" s="324"/>
      <c r="J25" s="193"/>
      <c r="K25" s="26"/>
      <c r="L25" s="27"/>
      <c r="M25" s="27"/>
      <c r="N25" s="27"/>
      <c r="O25" s="28"/>
      <c r="P25" s="28"/>
      <c r="Q25" s="28"/>
      <c r="R25" s="32"/>
      <c r="S25" s="38">
        <f t="shared" si="0"/>
        <v>0</v>
      </c>
    </row>
    <row r="26" spans="2:19" s="1" customFormat="1" ht="45" customHeight="1" x14ac:dyDescent="0.35">
      <c r="B26" s="37" t="s">
        <v>115</v>
      </c>
      <c r="C26" s="424" t="s">
        <v>116</v>
      </c>
      <c r="D26" s="424"/>
      <c r="E26" s="424"/>
      <c r="F26" s="229" t="s">
        <v>117</v>
      </c>
      <c r="G26" s="206">
        <v>0</v>
      </c>
      <c r="H26" s="193"/>
      <c r="I26" s="324"/>
      <c r="J26" s="193"/>
      <c r="K26" s="26">
        <f>2*G26</f>
        <v>0</v>
      </c>
      <c r="L26" s="27"/>
      <c r="M26" s="27"/>
      <c r="N26" s="27"/>
      <c r="O26" s="28"/>
      <c r="P26" s="28"/>
      <c r="Q26" s="28"/>
      <c r="R26" s="32">
        <v>8150</v>
      </c>
      <c r="S26" s="38">
        <f t="shared" si="0"/>
        <v>0</v>
      </c>
    </row>
    <row r="27" spans="2:19" s="1" customFormat="1" ht="30" hidden="1" customHeight="1" x14ac:dyDescent="0.35">
      <c r="B27" s="37"/>
      <c r="C27" s="424"/>
      <c r="D27" s="424"/>
      <c r="E27" s="424"/>
      <c r="F27" s="228"/>
      <c r="G27" s="206"/>
      <c r="H27" s="193"/>
      <c r="I27" s="324"/>
      <c r="J27" s="193"/>
      <c r="K27" s="26"/>
      <c r="L27" s="27"/>
      <c r="M27" s="27"/>
      <c r="N27" s="27"/>
      <c r="O27" s="28"/>
      <c r="P27" s="28"/>
      <c r="Q27" s="28"/>
      <c r="R27" s="32"/>
      <c r="S27" s="38">
        <f t="shared" si="0"/>
        <v>0</v>
      </c>
    </row>
    <row r="28" spans="2:19" s="1" customFormat="1" ht="46.5" customHeight="1" x14ac:dyDescent="0.35">
      <c r="B28" s="37" t="s">
        <v>118</v>
      </c>
      <c r="C28" s="424" t="s">
        <v>119</v>
      </c>
      <c r="D28" s="424"/>
      <c r="E28" s="424"/>
      <c r="F28" s="229" t="s">
        <v>120</v>
      </c>
      <c r="G28" s="206">
        <v>0</v>
      </c>
      <c r="H28" s="193"/>
      <c r="I28" s="324"/>
      <c r="J28" s="193"/>
      <c r="K28" s="26">
        <f>2*G28</f>
        <v>0</v>
      </c>
      <c r="L28" s="27"/>
      <c r="M28" s="27"/>
      <c r="N28" s="27"/>
      <c r="O28" s="28"/>
      <c r="P28" s="28"/>
      <c r="Q28" s="28"/>
      <c r="R28" s="32">
        <v>28185</v>
      </c>
      <c r="S28" s="38">
        <f t="shared" si="0"/>
        <v>0</v>
      </c>
    </row>
    <row r="29" spans="2:19" s="1" customFormat="1" ht="30" hidden="1" customHeight="1" x14ac:dyDescent="0.35">
      <c r="B29" s="37"/>
      <c r="C29" s="424"/>
      <c r="D29" s="424"/>
      <c r="E29" s="424"/>
      <c r="F29" s="228"/>
      <c r="G29" s="206"/>
      <c r="H29" s="193"/>
      <c r="I29" s="324"/>
      <c r="J29" s="193"/>
      <c r="K29" s="26"/>
      <c r="L29" s="27"/>
      <c r="M29" s="27"/>
      <c r="N29" s="27"/>
      <c r="O29" s="28"/>
      <c r="P29" s="28"/>
      <c r="Q29" s="28"/>
      <c r="R29" s="32"/>
      <c r="S29" s="38">
        <f t="shared" si="0"/>
        <v>0</v>
      </c>
    </row>
    <row r="30" spans="2:19" s="1" customFormat="1" ht="42" customHeight="1" x14ac:dyDescent="0.35">
      <c r="B30" s="37" t="s">
        <v>121</v>
      </c>
      <c r="C30" s="424" t="s">
        <v>122</v>
      </c>
      <c r="D30" s="424"/>
      <c r="E30" s="424"/>
      <c r="F30" s="229" t="s">
        <v>72</v>
      </c>
      <c r="G30" s="206">
        <v>0</v>
      </c>
      <c r="H30" s="193"/>
      <c r="I30" s="324"/>
      <c r="J30" s="193"/>
      <c r="K30" s="26">
        <f>2*G30</f>
        <v>0</v>
      </c>
      <c r="L30" s="27"/>
      <c r="M30" s="27"/>
      <c r="N30" s="27"/>
      <c r="O30" s="28"/>
      <c r="P30" s="28"/>
      <c r="Q30" s="28"/>
      <c r="R30" s="32">
        <v>5637</v>
      </c>
      <c r="S30" s="38">
        <f t="shared" si="0"/>
        <v>0</v>
      </c>
    </row>
    <row r="31" spans="2:19" s="1" customFormat="1" ht="30" hidden="1" customHeight="1" x14ac:dyDescent="0.35">
      <c r="B31" s="37"/>
      <c r="C31" s="424"/>
      <c r="D31" s="424"/>
      <c r="E31" s="424"/>
      <c r="F31" s="228"/>
      <c r="G31" s="206"/>
      <c r="H31" s="193"/>
      <c r="I31" s="324"/>
      <c r="J31" s="193"/>
      <c r="K31" s="26"/>
      <c r="L31" s="27"/>
      <c r="M31" s="27"/>
      <c r="N31" s="27"/>
      <c r="O31" s="28"/>
      <c r="P31" s="28"/>
      <c r="Q31" s="28"/>
      <c r="R31" s="32"/>
      <c r="S31" s="38">
        <f t="shared" si="0"/>
        <v>0</v>
      </c>
    </row>
    <row r="32" spans="2:19" s="1" customFormat="1" ht="30" customHeight="1" x14ac:dyDescent="0.35">
      <c r="B32" s="37" t="s">
        <v>123</v>
      </c>
      <c r="C32" s="424" t="s">
        <v>124</v>
      </c>
      <c r="D32" s="424"/>
      <c r="E32" s="424"/>
      <c r="F32" s="229" t="s">
        <v>125</v>
      </c>
      <c r="G32" s="206">
        <v>0</v>
      </c>
      <c r="H32" s="193"/>
      <c r="I32" s="324"/>
      <c r="J32" s="193"/>
      <c r="K32" s="26"/>
      <c r="L32" s="27"/>
      <c r="M32" s="113">
        <f>G32</f>
        <v>0</v>
      </c>
      <c r="N32" s="27"/>
      <c r="O32" s="28"/>
      <c r="P32" s="28"/>
      <c r="Q32" s="28"/>
      <c r="R32" s="32">
        <v>31191</v>
      </c>
      <c r="S32" s="38">
        <f t="shared" si="0"/>
        <v>0</v>
      </c>
    </row>
    <row r="33" spans="2:19" s="1" customFormat="1" ht="30" hidden="1" customHeight="1" x14ac:dyDescent="0.35">
      <c r="B33" s="37"/>
      <c r="C33" s="424"/>
      <c r="D33" s="424"/>
      <c r="E33" s="424"/>
      <c r="F33" s="228"/>
      <c r="G33" s="206"/>
      <c r="H33" s="193"/>
      <c r="I33" s="324"/>
      <c r="J33" s="193"/>
      <c r="K33" s="26"/>
      <c r="L33" s="27"/>
      <c r="M33" s="27"/>
      <c r="N33" s="27"/>
      <c r="O33" s="28"/>
      <c r="P33" s="28"/>
      <c r="Q33" s="28"/>
      <c r="R33" s="32"/>
      <c r="S33" s="38">
        <f t="shared" si="0"/>
        <v>0</v>
      </c>
    </row>
    <row r="34" spans="2:19" s="1" customFormat="1" ht="30" customHeight="1" x14ac:dyDescent="0.35">
      <c r="B34" s="37" t="s">
        <v>126</v>
      </c>
      <c r="C34" s="424" t="s">
        <v>127</v>
      </c>
      <c r="D34" s="424"/>
      <c r="E34" s="424"/>
      <c r="F34" s="229" t="s">
        <v>75</v>
      </c>
      <c r="G34" s="206">
        <v>0</v>
      </c>
      <c r="H34" s="193"/>
      <c r="I34" s="324"/>
      <c r="J34" s="193"/>
      <c r="K34" s="26">
        <f>G34</f>
        <v>0</v>
      </c>
      <c r="L34" s="27"/>
      <c r="M34" s="27"/>
      <c r="N34" s="27"/>
      <c r="O34" s="28"/>
      <c r="P34" s="28"/>
      <c r="Q34" s="28"/>
      <c r="R34" s="32">
        <v>11030</v>
      </c>
      <c r="S34" s="38">
        <f t="shared" si="0"/>
        <v>0</v>
      </c>
    </row>
    <row r="35" spans="2:19" s="1" customFormat="1" ht="30" hidden="1" customHeight="1" x14ac:dyDescent="0.35">
      <c r="B35" s="37"/>
      <c r="C35" s="424"/>
      <c r="D35" s="424"/>
      <c r="E35" s="424"/>
      <c r="F35" s="228"/>
      <c r="G35" s="206"/>
      <c r="H35" s="193"/>
      <c r="I35" s="324"/>
      <c r="J35" s="193"/>
      <c r="K35" s="26"/>
      <c r="L35" s="27"/>
      <c r="M35" s="27"/>
      <c r="N35" s="27"/>
      <c r="O35" s="28"/>
      <c r="P35" s="28"/>
      <c r="Q35" s="28"/>
      <c r="R35" s="32"/>
      <c r="S35" s="38">
        <f t="shared" si="0"/>
        <v>0</v>
      </c>
    </row>
    <row r="36" spans="2:19" s="1" customFormat="1" ht="30" customHeight="1" x14ac:dyDescent="0.35">
      <c r="B36" s="37" t="s">
        <v>128</v>
      </c>
      <c r="C36" s="424" t="s">
        <v>129</v>
      </c>
      <c r="D36" s="424"/>
      <c r="E36" s="424"/>
      <c r="F36" s="229" t="s">
        <v>130</v>
      </c>
      <c r="G36" s="206">
        <v>0</v>
      </c>
      <c r="H36" s="193"/>
      <c r="I36" s="324"/>
      <c r="J36" s="193"/>
      <c r="K36" s="26"/>
      <c r="L36" s="29"/>
      <c r="M36" s="113">
        <f>G36</f>
        <v>0</v>
      </c>
      <c r="N36" s="29"/>
      <c r="O36" s="28"/>
      <c r="P36" s="28"/>
      <c r="Q36" s="28"/>
      <c r="R36" s="32">
        <v>27575</v>
      </c>
      <c r="S36" s="38">
        <f t="shared" si="0"/>
        <v>0</v>
      </c>
    </row>
    <row r="37" spans="2:19" s="1" customFormat="1" ht="30" hidden="1" customHeight="1" x14ac:dyDescent="0.35">
      <c r="B37" s="37"/>
      <c r="C37" s="163"/>
      <c r="D37" s="163"/>
      <c r="E37" s="163"/>
      <c r="F37" s="228"/>
      <c r="G37" s="206"/>
      <c r="H37" s="193"/>
      <c r="I37" s="324"/>
      <c r="J37" s="193"/>
      <c r="K37" s="26"/>
      <c r="L37" s="29"/>
      <c r="M37" s="29"/>
      <c r="N37" s="29"/>
      <c r="O37" s="28"/>
      <c r="P37" s="28"/>
      <c r="Q37" s="28"/>
      <c r="R37" s="32"/>
      <c r="S37" s="38">
        <f t="shared" si="0"/>
        <v>0</v>
      </c>
    </row>
    <row r="38" spans="2:19" s="1" customFormat="1" ht="30" customHeight="1" x14ac:dyDescent="0.35">
      <c r="B38" s="37" t="s">
        <v>131</v>
      </c>
      <c r="C38" s="423" t="s">
        <v>241</v>
      </c>
      <c r="D38" s="423"/>
      <c r="E38" s="423"/>
      <c r="F38" s="229" t="s">
        <v>77</v>
      </c>
      <c r="G38" s="206">
        <v>0</v>
      </c>
      <c r="H38" s="193"/>
      <c r="I38" s="324"/>
      <c r="J38" s="193"/>
      <c r="K38" s="26"/>
      <c r="L38" s="27"/>
      <c r="M38" s="27"/>
      <c r="N38" s="27"/>
      <c r="O38" s="27">
        <f>(G38*R38)/128000</f>
        <v>0</v>
      </c>
      <c r="P38" s="28"/>
      <c r="Q38" s="28"/>
      <c r="R38" s="32">
        <f>IF(C38="",0,LEFT(RIGHT(C38,8),2)*2000)</f>
        <v>128000</v>
      </c>
      <c r="S38" s="38">
        <f t="shared" si="0"/>
        <v>0</v>
      </c>
    </row>
    <row r="39" spans="2:19" s="1" customFormat="1" ht="30" hidden="1" customHeight="1" x14ac:dyDescent="0.35">
      <c r="B39" s="37"/>
      <c r="C39" s="163"/>
      <c r="D39" s="163"/>
      <c r="E39" s="163"/>
      <c r="F39" s="228"/>
      <c r="G39" s="206"/>
      <c r="H39" s="193"/>
      <c r="I39" s="324"/>
      <c r="J39" s="193"/>
      <c r="K39" s="26"/>
      <c r="L39" s="29"/>
      <c r="M39" s="29"/>
      <c r="N39" s="29"/>
      <c r="O39" s="28"/>
      <c r="P39" s="28"/>
      <c r="Q39" s="28"/>
      <c r="R39" s="32"/>
      <c r="S39" s="38">
        <f t="shared" si="0"/>
        <v>0</v>
      </c>
    </row>
    <row r="40" spans="2:19" s="1" customFormat="1" ht="30" customHeight="1" x14ac:dyDescent="0.35">
      <c r="B40" s="37" t="s">
        <v>132</v>
      </c>
      <c r="C40" s="424" t="s">
        <v>133</v>
      </c>
      <c r="D40" s="424"/>
      <c r="E40" s="424"/>
      <c r="F40" s="229" t="s">
        <v>134</v>
      </c>
      <c r="G40" s="206">
        <v>0</v>
      </c>
      <c r="H40" s="193"/>
      <c r="I40" s="324"/>
      <c r="J40" s="193"/>
      <c r="K40" s="26"/>
      <c r="L40" s="29"/>
      <c r="M40" s="29"/>
      <c r="N40" s="29"/>
      <c r="O40" s="28"/>
      <c r="P40" s="28">
        <f>G40</f>
        <v>0</v>
      </c>
      <c r="Q40" s="28"/>
      <c r="R40" s="32">
        <v>17833</v>
      </c>
      <c r="S40" s="38">
        <f t="shared" si="0"/>
        <v>0</v>
      </c>
    </row>
    <row r="41" spans="2:19" s="1" customFormat="1" ht="30" hidden="1" customHeight="1" x14ac:dyDescent="0.35">
      <c r="B41" s="37"/>
      <c r="C41" s="424"/>
      <c r="D41" s="424"/>
      <c r="E41" s="424"/>
      <c r="F41" s="228"/>
      <c r="G41" s="206"/>
      <c r="H41" s="193"/>
      <c r="I41" s="324"/>
      <c r="J41" s="193"/>
      <c r="K41" s="26"/>
      <c r="L41" s="29"/>
      <c r="M41" s="29"/>
      <c r="N41" s="29"/>
      <c r="O41" s="28"/>
      <c r="P41" s="28"/>
      <c r="Q41" s="28"/>
      <c r="R41" s="32"/>
      <c r="S41" s="38">
        <f t="shared" si="0"/>
        <v>0</v>
      </c>
    </row>
    <row r="42" spans="2:19" s="1" customFormat="1" ht="30" customHeight="1" x14ac:dyDescent="0.35">
      <c r="B42" s="37" t="s">
        <v>135</v>
      </c>
      <c r="C42" s="424" t="s">
        <v>136</v>
      </c>
      <c r="D42" s="424"/>
      <c r="E42" s="424"/>
      <c r="F42" s="229" t="s">
        <v>137</v>
      </c>
      <c r="G42" s="206">
        <v>0</v>
      </c>
      <c r="H42" s="193"/>
      <c r="I42" s="324"/>
      <c r="J42" s="193"/>
      <c r="K42" s="26"/>
      <c r="L42" s="27"/>
      <c r="M42" s="27"/>
      <c r="N42" s="27"/>
      <c r="O42" s="28"/>
      <c r="P42" s="28">
        <f>G42</f>
        <v>0</v>
      </c>
      <c r="Q42" s="28"/>
      <c r="R42" s="32">
        <v>8917</v>
      </c>
      <c r="S42" s="38">
        <f t="shared" si="0"/>
        <v>0</v>
      </c>
    </row>
    <row r="43" spans="2:19" s="1" customFormat="1" ht="30" hidden="1" customHeight="1" x14ac:dyDescent="0.35">
      <c r="B43" s="37"/>
      <c r="C43" s="424"/>
      <c r="D43" s="424"/>
      <c r="E43" s="424"/>
      <c r="F43" s="228"/>
      <c r="G43" s="206"/>
      <c r="H43" s="193"/>
      <c r="I43" s="324"/>
      <c r="J43" s="193"/>
      <c r="K43" s="26"/>
      <c r="L43" s="29"/>
      <c r="M43" s="29"/>
      <c r="N43" s="29"/>
      <c r="O43" s="28"/>
      <c r="P43" s="28"/>
      <c r="Q43" s="28"/>
      <c r="R43" s="32"/>
      <c r="S43" s="38">
        <f t="shared" si="0"/>
        <v>0</v>
      </c>
    </row>
    <row r="44" spans="2:19" s="1" customFormat="1" ht="30" customHeight="1" x14ac:dyDescent="0.35">
      <c r="B44" s="37" t="s">
        <v>138</v>
      </c>
      <c r="C44" s="424" t="s">
        <v>79</v>
      </c>
      <c r="D44" s="424"/>
      <c r="E44" s="424"/>
      <c r="F44" s="229" t="s">
        <v>80</v>
      </c>
      <c r="G44" s="206">
        <v>0</v>
      </c>
      <c r="H44" s="193"/>
      <c r="I44" s="324"/>
      <c r="J44" s="193"/>
      <c r="K44" s="26"/>
      <c r="L44" s="27"/>
      <c r="M44" s="27"/>
      <c r="N44" s="27"/>
      <c r="O44" s="28"/>
      <c r="P44" s="28">
        <f>G44</f>
        <v>0</v>
      </c>
      <c r="Q44" s="28"/>
      <c r="R44" s="32">
        <v>4412</v>
      </c>
      <c r="S44" s="38">
        <f t="shared" si="0"/>
        <v>0</v>
      </c>
    </row>
    <row r="45" spans="2:19" s="1" customFormat="1" ht="30" hidden="1" customHeight="1" x14ac:dyDescent="0.35">
      <c r="B45" s="37"/>
      <c r="C45" s="424"/>
      <c r="D45" s="424"/>
      <c r="E45" s="424"/>
      <c r="F45" s="228"/>
      <c r="G45" s="206"/>
      <c r="H45" s="193"/>
      <c r="I45" s="324"/>
      <c r="J45" s="193"/>
      <c r="K45" s="26"/>
      <c r="L45" s="29"/>
      <c r="M45" s="29"/>
      <c r="N45" s="29"/>
      <c r="O45" s="28"/>
      <c r="P45" s="28"/>
      <c r="Q45" s="28"/>
      <c r="R45" s="32"/>
      <c r="S45" s="38">
        <f t="shared" si="0"/>
        <v>0</v>
      </c>
    </row>
    <row r="46" spans="2:19" s="1" customFormat="1" ht="30" customHeight="1" x14ac:dyDescent="0.35">
      <c r="B46" s="37" t="s">
        <v>139</v>
      </c>
      <c r="C46" s="424" t="s">
        <v>82</v>
      </c>
      <c r="D46" s="424"/>
      <c r="E46" s="424"/>
      <c r="F46" s="229" t="s">
        <v>83</v>
      </c>
      <c r="G46" s="206">
        <v>0</v>
      </c>
      <c r="H46" s="193"/>
      <c r="I46" s="324"/>
      <c r="J46" s="193"/>
      <c r="K46" s="26"/>
      <c r="L46" s="27"/>
      <c r="M46" s="27"/>
      <c r="N46" s="27"/>
      <c r="O46" s="28"/>
      <c r="P46" s="28">
        <f>G46</f>
        <v>0</v>
      </c>
      <c r="Q46" s="28"/>
      <c r="R46" s="32">
        <v>6477</v>
      </c>
      <c r="S46" s="38">
        <f t="shared" si="0"/>
        <v>0</v>
      </c>
    </row>
    <row r="47" spans="2:19" s="1" customFormat="1" ht="30" hidden="1" customHeight="1" x14ac:dyDescent="0.35">
      <c r="B47" s="37"/>
      <c r="C47" s="424"/>
      <c r="D47" s="424"/>
      <c r="E47" s="424"/>
      <c r="F47" s="228"/>
      <c r="G47" s="206"/>
      <c r="H47" s="193"/>
      <c r="I47" s="324"/>
      <c r="J47" s="193"/>
      <c r="K47" s="30"/>
      <c r="L47" s="29"/>
      <c r="M47" s="29"/>
      <c r="N47" s="29"/>
      <c r="O47" s="28"/>
      <c r="P47" s="113"/>
      <c r="Q47" s="113"/>
      <c r="R47" s="32"/>
      <c r="S47" s="38">
        <f t="shared" si="0"/>
        <v>0</v>
      </c>
    </row>
    <row r="48" spans="2:19" s="1" customFormat="1" ht="30" customHeight="1" x14ac:dyDescent="0.35">
      <c r="B48" s="37" t="s">
        <v>140</v>
      </c>
      <c r="C48" s="424" t="s">
        <v>141</v>
      </c>
      <c r="D48" s="424"/>
      <c r="E48" s="424"/>
      <c r="F48" s="229" t="s">
        <v>142</v>
      </c>
      <c r="G48" s="206">
        <v>0</v>
      </c>
      <c r="H48" s="193"/>
      <c r="I48" s="324"/>
      <c r="J48" s="193"/>
      <c r="K48" s="26"/>
      <c r="L48" s="27"/>
      <c r="M48" s="27"/>
      <c r="N48" s="113">
        <f>G48</f>
        <v>0</v>
      </c>
      <c r="O48" s="28"/>
      <c r="P48" s="28"/>
      <c r="Q48" s="28"/>
      <c r="R48" s="32">
        <v>23232</v>
      </c>
      <c r="S48" s="38">
        <f t="shared" si="0"/>
        <v>0</v>
      </c>
    </row>
    <row r="49" spans="2:19" s="1" customFormat="1" ht="30" hidden="1" customHeight="1" x14ac:dyDescent="0.35">
      <c r="B49" s="37"/>
      <c r="C49" s="163"/>
      <c r="D49" s="163"/>
      <c r="E49" s="163"/>
      <c r="F49" s="228"/>
      <c r="G49" s="206"/>
      <c r="H49" s="193"/>
      <c r="I49" s="324"/>
      <c r="J49" s="193"/>
      <c r="K49" s="30"/>
      <c r="L49" s="29"/>
      <c r="M49" s="29"/>
      <c r="N49" s="29"/>
      <c r="O49" s="28"/>
      <c r="P49" s="113"/>
      <c r="Q49" s="113"/>
      <c r="R49" s="32"/>
      <c r="S49" s="38">
        <f t="shared" si="0"/>
        <v>0</v>
      </c>
    </row>
    <row r="50" spans="2:19" s="1" customFormat="1" ht="30" customHeight="1" thickBot="1" x14ac:dyDescent="0.4">
      <c r="B50" s="37" t="s">
        <v>143</v>
      </c>
      <c r="C50" s="428" t="s">
        <v>88</v>
      </c>
      <c r="D50" s="428"/>
      <c r="E50" s="428"/>
      <c r="F50" s="230" t="s">
        <v>144</v>
      </c>
      <c r="G50" s="207">
        <v>0</v>
      </c>
      <c r="H50" s="193"/>
      <c r="I50" s="324"/>
      <c r="J50" s="193"/>
      <c r="K50" s="220"/>
      <c r="L50" s="221"/>
      <c r="M50" s="221"/>
      <c r="N50" s="221"/>
      <c r="O50" s="222"/>
      <c r="P50" s="222"/>
      <c r="Q50" s="222">
        <f>G50</f>
        <v>0</v>
      </c>
      <c r="R50" s="223">
        <v>3872</v>
      </c>
      <c r="S50" s="231">
        <f t="shared" si="0"/>
        <v>0</v>
      </c>
    </row>
    <row r="51" spans="2:19" s="1" customFormat="1" ht="18" thickBot="1" x14ac:dyDescent="0.4">
      <c r="B51" s="425" t="s">
        <v>472</v>
      </c>
      <c r="C51" s="426"/>
      <c r="D51" s="426"/>
      <c r="E51" s="426"/>
      <c r="F51" s="426"/>
      <c r="G51" s="427"/>
      <c r="H51" s="195"/>
      <c r="I51" s="325"/>
      <c r="J51" s="195"/>
      <c r="K51" s="224">
        <f>SUM(K6:K50)</f>
        <v>0</v>
      </c>
      <c r="L51" s="225">
        <f>ROUND(SUM(L6:L50),2)</f>
        <v>0</v>
      </c>
      <c r="M51" s="225">
        <f>ROUND(SUM(M6:M50),2)</f>
        <v>0</v>
      </c>
      <c r="N51" s="226">
        <f>SUM(N6:N50)</f>
        <v>0</v>
      </c>
      <c r="O51" s="226">
        <f>SUM(O6:O50)</f>
        <v>0</v>
      </c>
      <c r="P51" s="226">
        <f>SUM(P6:P50)</f>
        <v>0</v>
      </c>
      <c r="Q51" s="226">
        <f>SUM(Q6:Q50)</f>
        <v>0</v>
      </c>
      <c r="R51" s="21"/>
      <c r="S51" s="232">
        <f>SUM(S6:S50)</f>
        <v>0</v>
      </c>
    </row>
  </sheetData>
  <sheetProtection algorithmName="SHA-512" hashValue="t5zXS9Xq5vuA1cxaDnwxsJDdCMUnmxtOFYCFBufFwUVdoBhb4QVuZ2Caz0Yw1z6M4beHnfzl8J/xbxkroeMjEg==" saltValue="UJcEsU6xiJ+BL9lhon9NXg==" spinCount="100000" sheet="1" objects="1" scenarios="1"/>
  <mergeCells count="55">
    <mergeCell ref="M2:M4"/>
    <mergeCell ref="R2:R5"/>
    <mergeCell ref="S2:S5"/>
    <mergeCell ref="N2:N4"/>
    <mergeCell ref="O2:O4"/>
    <mergeCell ref="P2:P4"/>
    <mergeCell ref="Q2:Q4"/>
    <mergeCell ref="C29:E29"/>
    <mergeCell ref="G2:G5"/>
    <mergeCell ref="C6:E6"/>
    <mergeCell ref="L2:L4"/>
    <mergeCell ref="C19:E19"/>
    <mergeCell ref="C20:E20"/>
    <mergeCell ref="C14:E14"/>
    <mergeCell ref="C15:E15"/>
    <mergeCell ref="C16:E16"/>
    <mergeCell ref="C17:E17"/>
    <mergeCell ref="C18:E18"/>
    <mergeCell ref="K2:K4"/>
    <mergeCell ref="B2:E2"/>
    <mergeCell ref="B5:E5"/>
    <mergeCell ref="F2:F5"/>
    <mergeCell ref="I2:I5"/>
    <mergeCell ref="C35:E35"/>
    <mergeCell ref="C21:E21"/>
    <mergeCell ref="C40:E40"/>
    <mergeCell ref="C8:E8"/>
    <mergeCell ref="C10:E10"/>
    <mergeCell ref="C11:E11"/>
    <mergeCell ref="C12:E12"/>
    <mergeCell ref="C13:E13"/>
    <mergeCell ref="C31:E31"/>
    <mergeCell ref="C22:E22"/>
    <mergeCell ref="C23:E23"/>
    <mergeCell ref="C24:E24"/>
    <mergeCell ref="C25:E25"/>
    <mergeCell ref="C26:E26"/>
    <mergeCell ref="C27:E27"/>
    <mergeCell ref="C28:E28"/>
    <mergeCell ref="C36:E36"/>
    <mergeCell ref="C30:E30"/>
    <mergeCell ref="B51:G51"/>
    <mergeCell ref="C47:E47"/>
    <mergeCell ref="C48:E48"/>
    <mergeCell ref="C38:E38"/>
    <mergeCell ref="C50:E50"/>
    <mergeCell ref="C45:E45"/>
    <mergeCell ref="C46:E46"/>
    <mergeCell ref="C41:E41"/>
    <mergeCell ref="C42:E42"/>
    <mergeCell ref="C43:E43"/>
    <mergeCell ref="C44:E44"/>
    <mergeCell ref="C32:E32"/>
    <mergeCell ref="C33:E33"/>
    <mergeCell ref="C34:E34"/>
  </mergeCells>
  <conditionalFormatting sqref="G18 G16 I16 I18">
    <cfRule type="expression" dxfId="6" priority="1">
      <formula>$I16&gt;$G16</formula>
    </cfRule>
  </conditionalFormatting>
  <dataValidations count="7">
    <dataValidation type="whole" allowBlank="1" showInputMessage="1" showErrorMessage="1" sqref="G7 G9 G17:G19 G11 G13:G15 G21:G37 G39:G50">
      <formula1>0</formula1>
      <formula2>999999</formula2>
    </dataValidation>
    <dataValidation type="whole" allowBlank="1" showInputMessage="1" showErrorMessage="1" sqref="G6 G12 G10 G8">
      <formula1>0</formula1>
      <formula2>1000</formula2>
    </dataValidation>
    <dataValidation type="whole" allowBlank="1" showErrorMessage="1" sqref="G16">
      <formula1>0</formula1>
      <formula2>999999</formula2>
    </dataValidation>
    <dataValidation type="whole" allowBlank="1" showErrorMessage="1" sqref="G20">
      <formula1>0</formula1>
      <formula2>999999</formula2>
    </dataValidation>
    <dataValidation type="list" allowBlank="1" showInputMessage="1" showErrorMessage="1" error="vyberte možnost z nabídky" prompt="vyberte z nabídky jednu možnost" sqref="C38">
      <formula1>ICT</formula1>
    </dataValidation>
    <dataValidation type="whole" allowBlank="1" showInputMessage="1" showErrorMessage="1" prompt="V názvu aktivity vyberte z nabídky tu variantu aktivity, kterou jste pro daný subjekt zvolili v žádosti o podporu." sqref="G38">
      <formula1>0</formula1>
      <formula2>999999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6:I19">
      <formula1>G16</formula1>
    </dataValidation>
  </dataValidations>
  <hyperlinks>
    <hyperlink ref="B1" location="'Úvodní strana'!A1" display="zpět na úvodní stranu"/>
  </hyperlink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B1:S33"/>
  <sheetViews>
    <sheetView zoomScaleNormal="100" workbookViewId="0">
      <selection activeCell="F26" sqref="F26"/>
    </sheetView>
  </sheetViews>
  <sheetFormatPr defaultColWidth="9.1796875" defaultRowHeight="16" x14ac:dyDescent="0.45"/>
  <cols>
    <col min="1" max="1" width="1.7265625" style="2" customWidth="1"/>
    <col min="2" max="2" width="7.1796875" style="5" customWidth="1"/>
    <col min="3" max="3" width="25.453125" style="3" customWidth="1"/>
    <col min="4" max="4" width="31.26953125" style="3" customWidth="1"/>
    <col min="5" max="5" width="7.81640625" style="3" customWidth="1"/>
    <col min="6" max="6" width="58.1796875" style="3" customWidth="1"/>
    <col min="7" max="7" width="18.453125" style="3" customWidth="1"/>
    <col min="8" max="8" width="3.1796875" style="6" customWidth="1"/>
    <col min="9" max="9" width="18.453125" style="6" customWidth="1"/>
    <col min="10" max="10" width="3.1796875" style="6" customWidth="1"/>
    <col min="11" max="17" width="8.81640625" style="3" customWidth="1"/>
    <col min="18" max="18" width="12.81640625" style="2" customWidth="1"/>
    <col min="19" max="19" width="13.453125" style="2" customWidth="1"/>
    <col min="20" max="16384" width="9.1796875" style="2"/>
  </cols>
  <sheetData>
    <row r="1" spans="2:19" ht="16.5" thickBot="1" x14ac:dyDescent="0.5">
      <c r="B1" s="22" t="s">
        <v>28</v>
      </c>
      <c r="C1" s="2"/>
      <c r="D1" s="2"/>
      <c r="E1" s="2"/>
    </row>
    <row r="2" spans="2:19" ht="45.75" customHeight="1" x14ac:dyDescent="0.45">
      <c r="B2" s="454" t="s">
        <v>42</v>
      </c>
      <c r="C2" s="455"/>
      <c r="D2" s="455"/>
      <c r="E2" s="456"/>
      <c r="F2" s="460" t="s">
        <v>469</v>
      </c>
      <c r="G2" s="465" t="s">
        <v>471</v>
      </c>
      <c r="I2" s="469" t="s">
        <v>484</v>
      </c>
      <c r="K2" s="467" t="s">
        <v>11</v>
      </c>
      <c r="L2" s="462" t="s">
        <v>0</v>
      </c>
      <c r="M2" s="462" t="s">
        <v>1</v>
      </c>
      <c r="N2" s="462" t="s">
        <v>90</v>
      </c>
      <c r="O2" s="462" t="s">
        <v>91</v>
      </c>
      <c r="P2" s="462" t="s">
        <v>92</v>
      </c>
      <c r="Q2" s="462" t="s">
        <v>93</v>
      </c>
      <c r="R2" s="476" t="s">
        <v>18</v>
      </c>
      <c r="S2" s="479" t="s">
        <v>470</v>
      </c>
    </row>
    <row r="3" spans="2:19" ht="24" customHeight="1" x14ac:dyDescent="0.45">
      <c r="B3" s="233"/>
      <c r="C3" s="234" t="s">
        <v>466</v>
      </c>
      <c r="D3" s="208"/>
      <c r="E3" s="235"/>
      <c r="F3" s="461"/>
      <c r="G3" s="466"/>
      <c r="I3" s="470"/>
      <c r="K3" s="468"/>
      <c r="L3" s="463"/>
      <c r="M3" s="463"/>
      <c r="N3" s="463"/>
      <c r="O3" s="463"/>
      <c r="P3" s="463"/>
      <c r="Q3" s="463"/>
      <c r="R3" s="477"/>
      <c r="S3" s="480"/>
    </row>
    <row r="4" spans="2:19" s="3" customFormat="1" ht="24" customHeight="1" x14ac:dyDescent="0.45">
      <c r="B4" s="233"/>
      <c r="C4" s="234" t="s">
        <v>467</v>
      </c>
      <c r="D4" s="208"/>
      <c r="E4" s="235"/>
      <c r="F4" s="461"/>
      <c r="G4" s="466"/>
      <c r="H4" s="6"/>
      <c r="I4" s="470"/>
      <c r="J4" s="6"/>
      <c r="K4" s="468"/>
      <c r="L4" s="463"/>
      <c r="M4" s="463"/>
      <c r="N4" s="463"/>
      <c r="O4" s="463"/>
      <c r="P4" s="463"/>
      <c r="Q4" s="463"/>
      <c r="R4" s="477"/>
      <c r="S4" s="480"/>
    </row>
    <row r="5" spans="2:19" s="4" customFormat="1" ht="19.5" customHeight="1" thickBot="1" x14ac:dyDescent="0.5">
      <c r="B5" s="457"/>
      <c r="C5" s="458"/>
      <c r="D5" s="458"/>
      <c r="E5" s="459"/>
      <c r="F5" s="461"/>
      <c r="G5" s="466"/>
      <c r="H5" s="6"/>
      <c r="I5" s="471"/>
      <c r="J5" s="6"/>
      <c r="K5" s="245">
        <v>54000</v>
      </c>
      <c r="L5" s="246">
        <v>50501</v>
      </c>
      <c r="M5" s="246">
        <v>52601</v>
      </c>
      <c r="N5" s="246">
        <v>52602</v>
      </c>
      <c r="O5" s="246">
        <v>52106</v>
      </c>
      <c r="P5" s="246">
        <v>51212</v>
      </c>
      <c r="Q5" s="246">
        <v>51017</v>
      </c>
      <c r="R5" s="478"/>
      <c r="S5" s="481"/>
    </row>
    <row r="6" spans="2:19" s="1" customFormat="1" ht="30" customHeight="1" x14ac:dyDescent="0.45">
      <c r="B6" s="97" t="s">
        <v>145</v>
      </c>
      <c r="C6" s="464" t="s">
        <v>146</v>
      </c>
      <c r="D6" s="464"/>
      <c r="E6" s="464"/>
      <c r="F6" s="247" t="s">
        <v>34</v>
      </c>
      <c r="G6" s="205">
        <v>0</v>
      </c>
      <c r="H6" s="6"/>
      <c r="I6" s="327"/>
      <c r="J6" s="6"/>
      <c r="K6" s="88"/>
      <c r="L6" s="89">
        <f>G6*1/120</f>
        <v>0</v>
      </c>
      <c r="M6" s="89"/>
      <c r="N6" s="89"/>
      <c r="O6" s="90"/>
      <c r="P6" s="90"/>
      <c r="Q6" s="251"/>
      <c r="R6" s="241">
        <v>3617</v>
      </c>
      <c r="S6" s="94">
        <f t="shared" ref="S6:S32" si="0">R6*G6</f>
        <v>0</v>
      </c>
    </row>
    <row r="7" spans="2:19" s="1" customFormat="1" ht="30" hidden="1" customHeight="1" x14ac:dyDescent="0.45">
      <c r="B7" s="98"/>
      <c r="C7" s="99"/>
      <c r="D7" s="99"/>
      <c r="E7" s="99"/>
      <c r="F7" s="248"/>
      <c r="G7" s="206"/>
      <c r="H7" s="6"/>
      <c r="I7" s="327"/>
      <c r="J7" s="6"/>
      <c r="K7" s="91"/>
      <c r="L7" s="92"/>
      <c r="M7" s="92"/>
      <c r="N7" s="92"/>
      <c r="O7" s="93"/>
      <c r="P7" s="93"/>
      <c r="Q7" s="252"/>
      <c r="R7" s="242"/>
      <c r="S7" s="95">
        <f t="shared" si="0"/>
        <v>0</v>
      </c>
    </row>
    <row r="8" spans="2:19" s="1" customFormat="1" ht="30" customHeight="1" x14ac:dyDescent="0.45">
      <c r="B8" s="100" t="s">
        <v>147</v>
      </c>
      <c r="C8" s="453" t="s">
        <v>148</v>
      </c>
      <c r="D8" s="453"/>
      <c r="E8" s="453"/>
      <c r="F8" s="249" t="s">
        <v>35</v>
      </c>
      <c r="G8" s="206">
        <v>0</v>
      </c>
      <c r="H8" s="6"/>
      <c r="I8" s="327"/>
      <c r="J8" s="6"/>
      <c r="K8" s="91"/>
      <c r="L8" s="92">
        <f>G8*1/120</f>
        <v>0</v>
      </c>
      <c r="M8" s="92"/>
      <c r="N8" s="92"/>
      <c r="O8" s="93"/>
      <c r="P8" s="93"/>
      <c r="Q8" s="252"/>
      <c r="R8" s="243">
        <v>5871</v>
      </c>
      <c r="S8" s="96">
        <f t="shared" si="0"/>
        <v>0</v>
      </c>
    </row>
    <row r="9" spans="2:19" s="1" customFormat="1" ht="30" hidden="1" customHeight="1" x14ac:dyDescent="0.45">
      <c r="B9" s="100"/>
      <c r="C9" s="164"/>
      <c r="D9" s="164"/>
      <c r="E9" s="164"/>
      <c r="F9" s="248"/>
      <c r="G9" s="206"/>
      <c r="H9" s="6"/>
      <c r="I9" s="327"/>
      <c r="J9" s="6"/>
      <c r="K9" s="91"/>
      <c r="L9" s="92"/>
      <c r="M9" s="92"/>
      <c r="N9" s="92"/>
      <c r="O9" s="93"/>
      <c r="P9" s="93"/>
      <c r="Q9" s="252"/>
      <c r="R9" s="243"/>
      <c r="S9" s="96">
        <f t="shared" si="0"/>
        <v>0</v>
      </c>
    </row>
    <row r="10" spans="2:19" s="1" customFormat="1" ht="30" customHeight="1" x14ac:dyDescent="0.45">
      <c r="B10" s="100" t="s">
        <v>149</v>
      </c>
      <c r="C10" s="453" t="s">
        <v>150</v>
      </c>
      <c r="D10" s="453"/>
      <c r="E10" s="453"/>
      <c r="F10" s="249" t="s">
        <v>37</v>
      </c>
      <c r="G10" s="206">
        <v>0</v>
      </c>
      <c r="H10" s="6"/>
      <c r="I10" s="327"/>
      <c r="J10" s="6"/>
      <c r="K10" s="91"/>
      <c r="L10" s="92">
        <f>G10*1/24</f>
        <v>0</v>
      </c>
      <c r="M10" s="92"/>
      <c r="N10" s="92"/>
      <c r="O10" s="93"/>
      <c r="P10" s="93"/>
      <c r="Q10" s="252"/>
      <c r="R10" s="243">
        <v>4849</v>
      </c>
      <c r="S10" s="96">
        <f t="shared" si="0"/>
        <v>0</v>
      </c>
    </row>
    <row r="11" spans="2:19" s="1" customFormat="1" ht="30" hidden="1" customHeight="1" x14ac:dyDescent="0.45">
      <c r="B11" s="100"/>
      <c r="C11" s="453"/>
      <c r="D11" s="453"/>
      <c r="E11" s="453"/>
      <c r="F11" s="248"/>
      <c r="G11" s="206"/>
      <c r="H11" s="6"/>
      <c r="I11" s="327"/>
      <c r="J11" s="6"/>
      <c r="K11" s="91"/>
      <c r="L11" s="92"/>
      <c r="M11" s="92"/>
      <c r="N11" s="92"/>
      <c r="O11" s="93"/>
      <c r="P11" s="93"/>
      <c r="Q11" s="252"/>
      <c r="R11" s="243"/>
      <c r="S11" s="96">
        <f t="shared" si="0"/>
        <v>0</v>
      </c>
    </row>
    <row r="12" spans="2:19" s="1" customFormat="1" ht="30" customHeight="1" x14ac:dyDescent="0.45">
      <c r="B12" s="100" t="s">
        <v>151</v>
      </c>
      <c r="C12" s="453" t="s">
        <v>248</v>
      </c>
      <c r="D12" s="453"/>
      <c r="E12" s="453"/>
      <c r="F12" s="249" t="s">
        <v>33</v>
      </c>
      <c r="G12" s="206">
        <v>0</v>
      </c>
      <c r="H12" s="6"/>
      <c r="I12" s="317">
        <v>0</v>
      </c>
      <c r="J12" s="6"/>
      <c r="K12" s="91">
        <f>I12</f>
        <v>0</v>
      </c>
      <c r="L12" s="92"/>
      <c r="M12" s="92"/>
      <c r="N12" s="92"/>
      <c r="O12" s="93"/>
      <c r="P12" s="93"/>
      <c r="Q12" s="252"/>
      <c r="R12" s="243">
        <v>3480</v>
      </c>
      <c r="S12" s="96">
        <f t="shared" si="0"/>
        <v>0</v>
      </c>
    </row>
    <row r="13" spans="2:19" s="1" customFormat="1" ht="30" hidden="1" customHeight="1" x14ac:dyDescent="0.45">
      <c r="B13" s="100"/>
      <c r="C13" s="453"/>
      <c r="D13" s="453"/>
      <c r="E13" s="453"/>
      <c r="F13" s="248"/>
      <c r="G13" s="206"/>
      <c r="H13" s="6"/>
      <c r="I13" s="327"/>
      <c r="J13" s="6"/>
      <c r="K13" s="91"/>
      <c r="L13" s="92"/>
      <c r="M13" s="92"/>
      <c r="N13" s="92"/>
      <c r="O13" s="93"/>
      <c r="P13" s="93"/>
      <c r="Q13" s="252"/>
      <c r="R13" s="243"/>
      <c r="S13" s="96">
        <f t="shared" si="0"/>
        <v>0</v>
      </c>
    </row>
    <row r="14" spans="2:19" s="1" customFormat="1" ht="30" customHeight="1" x14ac:dyDescent="0.45">
      <c r="B14" s="100" t="s">
        <v>152</v>
      </c>
      <c r="C14" s="453" t="s">
        <v>253</v>
      </c>
      <c r="D14" s="453"/>
      <c r="E14" s="453"/>
      <c r="F14" s="249" t="s">
        <v>33</v>
      </c>
      <c r="G14" s="206">
        <v>0</v>
      </c>
      <c r="H14" s="6"/>
      <c r="I14" s="317">
        <v>0</v>
      </c>
      <c r="J14" s="6"/>
      <c r="K14" s="91">
        <f>I14</f>
        <v>0</v>
      </c>
      <c r="L14" s="92"/>
      <c r="M14" s="92"/>
      <c r="N14" s="92"/>
      <c r="O14" s="93"/>
      <c r="P14" s="93"/>
      <c r="Q14" s="252"/>
      <c r="R14" s="243">
        <v>3480</v>
      </c>
      <c r="S14" s="96">
        <f t="shared" si="0"/>
        <v>0</v>
      </c>
    </row>
    <row r="15" spans="2:19" s="1" customFormat="1" ht="30" hidden="1" customHeight="1" x14ac:dyDescent="0.45">
      <c r="B15" s="100"/>
      <c r="C15" s="453"/>
      <c r="D15" s="453"/>
      <c r="E15" s="453"/>
      <c r="F15" s="248"/>
      <c r="G15" s="206"/>
      <c r="H15" s="6"/>
      <c r="I15" s="327"/>
      <c r="J15" s="6"/>
      <c r="K15" s="91"/>
      <c r="L15" s="92"/>
      <c r="M15" s="92"/>
      <c r="N15" s="92"/>
      <c r="O15" s="93"/>
      <c r="P15" s="93"/>
      <c r="Q15" s="252"/>
      <c r="R15" s="243"/>
      <c r="S15" s="96">
        <f t="shared" si="0"/>
        <v>0</v>
      </c>
    </row>
    <row r="16" spans="2:19" s="1" customFormat="1" ht="30" customHeight="1" x14ac:dyDescent="0.45">
      <c r="B16" s="100" t="s">
        <v>153</v>
      </c>
      <c r="C16" s="453" t="s">
        <v>154</v>
      </c>
      <c r="D16" s="453"/>
      <c r="E16" s="453"/>
      <c r="F16" s="249" t="s">
        <v>155</v>
      </c>
      <c r="G16" s="206">
        <v>0</v>
      </c>
      <c r="H16" s="6"/>
      <c r="I16" s="327"/>
      <c r="J16" s="6"/>
      <c r="K16" s="91">
        <f>G16*3</f>
        <v>0</v>
      </c>
      <c r="L16" s="92"/>
      <c r="M16" s="92"/>
      <c r="N16" s="92"/>
      <c r="O16" s="93"/>
      <c r="P16" s="93"/>
      <c r="Q16" s="252"/>
      <c r="R16" s="243">
        <v>8456</v>
      </c>
      <c r="S16" s="96">
        <f t="shared" si="0"/>
        <v>0</v>
      </c>
    </row>
    <row r="17" spans="2:19" s="1" customFormat="1" ht="30" hidden="1" customHeight="1" x14ac:dyDescent="0.45">
      <c r="B17" s="100"/>
      <c r="C17" s="453"/>
      <c r="D17" s="453"/>
      <c r="E17" s="453"/>
      <c r="F17" s="248"/>
      <c r="G17" s="206"/>
      <c r="H17" s="6"/>
      <c r="I17" s="327"/>
      <c r="J17" s="6"/>
      <c r="K17" s="91"/>
      <c r="L17" s="92"/>
      <c r="M17" s="92"/>
      <c r="N17" s="92"/>
      <c r="O17" s="93"/>
      <c r="P17" s="93"/>
      <c r="Q17" s="252"/>
      <c r="R17" s="243"/>
      <c r="S17" s="96">
        <f t="shared" si="0"/>
        <v>0</v>
      </c>
    </row>
    <row r="18" spans="2:19" s="1" customFormat="1" ht="30" customHeight="1" x14ac:dyDescent="0.45">
      <c r="B18" s="100" t="s">
        <v>156</v>
      </c>
      <c r="C18" s="453" t="s">
        <v>68</v>
      </c>
      <c r="D18" s="453"/>
      <c r="E18" s="453"/>
      <c r="F18" s="249" t="s">
        <v>114</v>
      </c>
      <c r="G18" s="206">
        <v>0</v>
      </c>
      <c r="H18" s="6"/>
      <c r="I18" s="327"/>
      <c r="J18" s="6"/>
      <c r="K18" s="91">
        <f>2*G18</f>
        <v>0</v>
      </c>
      <c r="L18" s="92"/>
      <c r="M18" s="92"/>
      <c r="N18" s="92"/>
      <c r="O18" s="93"/>
      <c r="P18" s="93"/>
      <c r="Q18" s="252"/>
      <c r="R18" s="243">
        <v>9010</v>
      </c>
      <c r="S18" s="96">
        <f t="shared" si="0"/>
        <v>0</v>
      </c>
    </row>
    <row r="19" spans="2:19" s="1" customFormat="1" ht="30" hidden="1" customHeight="1" x14ac:dyDescent="0.45">
      <c r="B19" s="100"/>
      <c r="C19" s="453"/>
      <c r="D19" s="453"/>
      <c r="E19" s="453"/>
      <c r="F19" s="248"/>
      <c r="G19" s="206"/>
      <c r="H19" s="6"/>
      <c r="I19" s="327"/>
      <c r="J19" s="6"/>
      <c r="K19" s="91"/>
      <c r="L19" s="92"/>
      <c r="M19" s="92"/>
      <c r="N19" s="92"/>
      <c r="O19" s="93"/>
      <c r="P19" s="93"/>
      <c r="Q19" s="252"/>
      <c r="R19" s="243"/>
      <c r="S19" s="96">
        <f t="shared" si="0"/>
        <v>0</v>
      </c>
    </row>
    <row r="20" spans="2:19" s="1" customFormat="1" ht="39.75" customHeight="1" x14ac:dyDescent="0.45">
      <c r="B20" s="100" t="s">
        <v>157</v>
      </c>
      <c r="C20" s="453" t="s">
        <v>158</v>
      </c>
      <c r="D20" s="453"/>
      <c r="E20" s="453"/>
      <c r="F20" s="249" t="s">
        <v>117</v>
      </c>
      <c r="G20" s="206">
        <v>0</v>
      </c>
      <c r="H20" s="6"/>
      <c r="I20" s="327"/>
      <c r="J20" s="6"/>
      <c r="K20" s="91">
        <f>2*G20</f>
        <v>0</v>
      </c>
      <c r="L20" s="92"/>
      <c r="M20" s="92"/>
      <c r="N20" s="92"/>
      <c r="O20" s="93"/>
      <c r="P20" s="93"/>
      <c r="Q20" s="252"/>
      <c r="R20" s="243">
        <v>8150</v>
      </c>
      <c r="S20" s="96">
        <f t="shared" si="0"/>
        <v>0</v>
      </c>
    </row>
    <row r="21" spans="2:19" s="1" customFormat="1" ht="30" hidden="1" customHeight="1" x14ac:dyDescent="0.45">
      <c r="B21" s="100"/>
      <c r="C21" s="453"/>
      <c r="D21" s="453"/>
      <c r="E21" s="453"/>
      <c r="F21" s="248"/>
      <c r="G21" s="206"/>
      <c r="H21" s="6"/>
      <c r="I21" s="327"/>
      <c r="J21" s="6"/>
      <c r="K21" s="91"/>
      <c r="L21" s="92"/>
      <c r="M21" s="92"/>
      <c r="N21" s="92"/>
      <c r="O21" s="93"/>
      <c r="P21" s="93"/>
      <c r="Q21" s="252"/>
      <c r="R21" s="243"/>
      <c r="S21" s="96">
        <f t="shared" si="0"/>
        <v>0</v>
      </c>
    </row>
    <row r="22" spans="2:19" s="1" customFormat="1" ht="30" customHeight="1" x14ac:dyDescent="0.45">
      <c r="B22" s="100" t="s">
        <v>159</v>
      </c>
      <c r="C22" s="453" t="s">
        <v>160</v>
      </c>
      <c r="D22" s="453"/>
      <c r="E22" s="453"/>
      <c r="F22" s="249" t="s">
        <v>75</v>
      </c>
      <c r="G22" s="206">
        <v>0</v>
      </c>
      <c r="H22" s="6"/>
      <c r="I22" s="327"/>
      <c r="J22" s="6"/>
      <c r="K22" s="91">
        <f>G22</f>
        <v>0</v>
      </c>
      <c r="L22" s="92"/>
      <c r="M22" s="92"/>
      <c r="N22" s="92"/>
      <c r="O22" s="93"/>
      <c r="P22" s="93"/>
      <c r="Q22" s="252"/>
      <c r="R22" s="243">
        <v>11030</v>
      </c>
      <c r="S22" s="96">
        <f t="shared" si="0"/>
        <v>0</v>
      </c>
    </row>
    <row r="23" spans="2:19" s="1" customFormat="1" ht="30" hidden="1" customHeight="1" x14ac:dyDescent="0.45">
      <c r="B23" s="100"/>
      <c r="C23" s="453"/>
      <c r="D23" s="453"/>
      <c r="E23" s="453"/>
      <c r="F23" s="248"/>
      <c r="G23" s="206"/>
      <c r="H23" s="6"/>
      <c r="I23" s="327"/>
      <c r="J23" s="6"/>
      <c r="K23" s="91"/>
      <c r="L23" s="92"/>
      <c r="M23" s="92"/>
      <c r="N23" s="92"/>
      <c r="O23" s="93"/>
      <c r="P23" s="93"/>
      <c r="Q23" s="252"/>
      <c r="R23" s="243"/>
      <c r="S23" s="96">
        <f t="shared" si="0"/>
        <v>0</v>
      </c>
    </row>
    <row r="24" spans="2:19" s="1" customFormat="1" ht="45.75" customHeight="1" x14ac:dyDescent="0.45">
      <c r="B24" s="100" t="s">
        <v>161</v>
      </c>
      <c r="C24" s="453" t="s">
        <v>162</v>
      </c>
      <c r="D24" s="453"/>
      <c r="E24" s="453"/>
      <c r="F24" s="249" t="s">
        <v>72</v>
      </c>
      <c r="G24" s="206">
        <v>0</v>
      </c>
      <c r="H24" s="6"/>
      <c r="I24" s="327"/>
      <c r="J24" s="6"/>
      <c r="K24" s="91">
        <f>2*G24</f>
        <v>0</v>
      </c>
      <c r="L24" s="92"/>
      <c r="M24" s="92"/>
      <c r="N24" s="92"/>
      <c r="O24" s="93"/>
      <c r="P24" s="93"/>
      <c r="Q24" s="252"/>
      <c r="R24" s="243">
        <v>5637</v>
      </c>
      <c r="S24" s="96">
        <f t="shared" si="0"/>
        <v>0</v>
      </c>
    </row>
    <row r="25" spans="2:19" s="1" customFormat="1" ht="30" hidden="1" customHeight="1" x14ac:dyDescent="0.45">
      <c r="B25" s="100"/>
      <c r="C25" s="164"/>
      <c r="D25" s="164"/>
      <c r="E25" s="164"/>
      <c r="F25" s="248"/>
      <c r="G25" s="206"/>
      <c r="H25" s="6"/>
      <c r="I25" s="327"/>
      <c r="J25" s="6"/>
      <c r="K25" s="91"/>
      <c r="L25" s="92"/>
      <c r="M25" s="92"/>
      <c r="N25" s="92"/>
      <c r="O25" s="93"/>
      <c r="P25" s="93"/>
      <c r="Q25" s="252"/>
      <c r="R25" s="243"/>
      <c r="S25" s="96">
        <f t="shared" si="0"/>
        <v>0</v>
      </c>
    </row>
    <row r="26" spans="2:19" s="1" customFormat="1" ht="30" customHeight="1" x14ac:dyDescent="0.45">
      <c r="B26" s="100" t="s">
        <v>163</v>
      </c>
      <c r="C26" s="423" t="s">
        <v>241</v>
      </c>
      <c r="D26" s="423"/>
      <c r="E26" s="423"/>
      <c r="F26" s="249" t="s">
        <v>77</v>
      </c>
      <c r="G26" s="206">
        <v>0</v>
      </c>
      <c r="H26" s="6"/>
      <c r="I26" s="327"/>
      <c r="J26" s="6"/>
      <c r="K26" s="91"/>
      <c r="L26" s="92"/>
      <c r="M26" s="92"/>
      <c r="N26" s="92"/>
      <c r="O26" s="92">
        <f>(G26*R26)/128000</f>
        <v>0</v>
      </c>
      <c r="P26" s="93"/>
      <c r="Q26" s="252"/>
      <c r="R26" s="243">
        <f>IF(C26="",0,LEFT(RIGHT(C26,8),2)*2000)</f>
        <v>128000</v>
      </c>
      <c r="S26" s="96">
        <f t="shared" si="0"/>
        <v>0</v>
      </c>
    </row>
    <row r="27" spans="2:19" s="1" customFormat="1" ht="30" hidden="1" customHeight="1" x14ac:dyDescent="0.45">
      <c r="B27" s="100"/>
      <c r="C27" s="164"/>
      <c r="D27" s="164"/>
      <c r="E27" s="164"/>
      <c r="F27" s="248"/>
      <c r="G27" s="206"/>
      <c r="H27" s="6"/>
      <c r="I27" s="327"/>
      <c r="J27" s="6"/>
      <c r="K27" s="91"/>
      <c r="L27" s="92"/>
      <c r="M27" s="92"/>
      <c r="N27" s="92"/>
      <c r="O27" s="93"/>
      <c r="P27" s="93"/>
      <c r="Q27" s="252"/>
      <c r="R27" s="243"/>
      <c r="S27" s="96">
        <f t="shared" si="0"/>
        <v>0</v>
      </c>
    </row>
    <row r="28" spans="2:19" s="1" customFormat="1" ht="30" customHeight="1" x14ac:dyDescent="0.45">
      <c r="B28" s="100" t="s">
        <v>164</v>
      </c>
      <c r="C28" s="453" t="s">
        <v>165</v>
      </c>
      <c r="D28" s="453"/>
      <c r="E28" s="453"/>
      <c r="F28" s="249" t="s">
        <v>134</v>
      </c>
      <c r="G28" s="206">
        <v>0</v>
      </c>
      <c r="H28" s="6"/>
      <c r="I28" s="327"/>
      <c r="J28" s="6"/>
      <c r="K28" s="91"/>
      <c r="L28" s="92"/>
      <c r="M28" s="92"/>
      <c r="N28" s="92"/>
      <c r="O28" s="93"/>
      <c r="P28" s="93">
        <f>G28</f>
        <v>0</v>
      </c>
      <c r="Q28" s="252"/>
      <c r="R28" s="243">
        <v>17833</v>
      </c>
      <c r="S28" s="96">
        <f t="shared" si="0"/>
        <v>0</v>
      </c>
    </row>
    <row r="29" spans="2:19" s="1" customFormat="1" ht="30" hidden="1" customHeight="1" x14ac:dyDescent="0.45">
      <c r="B29" s="100"/>
      <c r="C29" s="453"/>
      <c r="D29" s="453"/>
      <c r="E29" s="453"/>
      <c r="F29" s="248"/>
      <c r="G29" s="206"/>
      <c r="H29" s="6"/>
      <c r="I29" s="327"/>
      <c r="J29" s="6"/>
      <c r="K29" s="91"/>
      <c r="L29" s="92"/>
      <c r="M29" s="92"/>
      <c r="N29" s="92"/>
      <c r="O29" s="93"/>
      <c r="P29" s="93"/>
      <c r="Q29" s="252"/>
      <c r="R29" s="243"/>
      <c r="S29" s="96">
        <f t="shared" si="0"/>
        <v>0</v>
      </c>
    </row>
    <row r="30" spans="2:19" s="1" customFormat="1" ht="30" customHeight="1" x14ac:dyDescent="0.45">
      <c r="B30" s="100" t="s">
        <v>166</v>
      </c>
      <c r="C30" s="453" t="s">
        <v>167</v>
      </c>
      <c r="D30" s="453"/>
      <c r="E30" s="453"/>
      <c r="F30" s="249" t="s">
        <v>80</v>
      </c>
      <c r="G30" s="206">
        <v>0</v>
      </c>
      <c r="H30" s="6"/>
      <c r="I30" s="327"/>
      <c r="J30" s="6"/>
      <c r="K30" s="91"/>
      <c r="L30" s="92"/>
      <c r="M30" s="92"/>
      <c r="N30" s="92"/>
      <c r="O30" s="93"/>
      <c r="P30" s="93">
        <f>G30</f>
        <v>0</v>
      </c>
      <c r="Q30" s="252"/>
      <c r="R30" s="243">
        <v>4412</v>
      </c>
      <c r="S30" s="96">
        <f t="shared" si="0"/>
        <v>0</v>
      </c>
    </row>
    <row r="31" spans="2:19" s="1" customFormat="1" ht="30" hidden="1" customHeight="1" x14ac:dyDescent="0.45">
      <c r="B31" s="100"/>
      <c r="C31" s="164"/>
      <c r="D31" s="164"/>
      <c r="E31" s="164"/>
      <c r="F31" s="248"/>
      <c r="G31" s="206"/>
      <c r="H31" s="6"/>
      <c r="I31" s="327"/>
      <c r="J31" s="6"/>
      <c r="K31" s="91"/>
      <c r="L31" s="92"/>
      <c r="M31" s="92"/>
      <c r="N31" s="92"/>
      <c r="O31" s="93"/>
      <c r="P31" s="93"/>
      <c r="Q31" s="252"/>
      <c r="R31" s="243"/>
      <c r="S31" s="96">
        <f t="shared" si="0"/>
        <v>0</v>
      </c>
    </row>
    <row r="32" spans="2:19" s="1" customFormat="1" ht="30" customHeight="1" thickBot="1" x14ac:dyDescent="0.5">
      <c r="B32" s="100" t="s">
        <v>168</v>
      </c>
      <c r="C32" s="482" t="s">
        <v>169</v>
      </c>
      <c r="D32" s="482"/>
      <c r="E32" s="482"/>
      <c r="F32" s="250" t="s">
        <v>83</v>
      </c>
      <c r="G32" s="207">
        <v>0</v>
      </c>
      <c r="H32" s="6"/>
      <c r="I32" s="327"/>
      <c r="J32" s="6"/>
      <c r="K32" s="253"/>
      <c r="L32" s="254"/>
      <c r="M32" s="254"/>
      <c r="N32" s="254"/>
      <c r="O32" s="255"/>
      <c r="P32" s="255">
        <f>G32</f>
        <v>0</v>
      </c>
      <c r="Q32" s="256"/>
      <c r="R32" s="243">
        <v>6477</v>
      </c>
      <c r="S32" s="96">
        <f t="shared" si="0"/>
        <v>0</v>
      </c>
    </row>
    <row r="33" spans="2:19" s="1" customFormat="1" ht="18" thickBot="1" x14ac:dyDescent="0.5">
      <c r="B33" s="472" t="s">
        <v>473</v>
      </c>
      <c r="C33" s="473"/>
      <c r="D33" s="473"/>
      <c r="E33" s="473"/>
      <c r="F33" s="474"/>
      <c r="G33" s="475"/>
      <c r="H33" s="137"/>
      <c r="I33" s="328"/>
      <c r="J33" s="137"/>
      <c r="K33" s="257">
        <f>SUM(K6:K32)</f>
        <v>0</v>
      </c>
      <c r="L33" s="258">
        <f>ROUND(SUM(L6:L32),2)</f>
        <v>0</v>
      </c>
      <c r="M33" s="258">
        <f>ROUND(SUM(M6:M32),2)</f>
        <v>0</v>
      </c>
      <c r="N33" s="259">
        <f>SUM(N6:N32)</f>
        <v>0</v>
      </c>
      <c r="O33" s="259">
        <f>SUM(O6:O32)</f>
        <v>0</v>
      </c>
      <c r="P33" s="259">
        <f>SUM(P6:P32)</f>
        <v>0</v>
      </c>
      <c r="Q33" s="260">
        <f>SUM(Q6:Q32)</f>
        <v>0</v>
      </c>
      <c r="R33" s="244"/>
      <c r="S33" s="101">
        <f>SUM(S6:S32)</f>
        <v>0</v>
      </c>
    </row>
  </sheetData>
  <sheetProtection algorithmName="SHA-512" hashValue="S5mWIsh2VA8pJuroMGPTqJHDlG0ffwnFrtpYsfIqu8VmLy0oQ1Q1QKaGSuy25UmAdV08PyM8Mp83iZ6iRWU0sw==" saltValue="Un2Ox73eqkZtnFLvqD6uFg==" spinCount="100000" sheet="1" objects="1" scenarios="1"/>
  <mergeCells count="37">
    <mergeCell ref="B33:G33"/>
    <mergeCell ref="R2:R5"/>
    <mergeCell ref="S2:S5"/>
    <mergeCell ref="O2:O4"/>
    <mergeCell ref="P2:P4"/>
    <mergeCell ref="C19:E19"/>
    <mergeCell ref="C20:E20"/>
    <mergeCell ref="C29:E29"/>
    <mergeCell ref="C30:E30"/>
    <mergeCell ref="C32:E32"/>
    <mergeCell ref="C14:E14"/>
    <mergeCell ref="C15:E15"/>
    <mergeCell ref="C16:E16"/>
    <mergeCell ref="C17:E17"/>
    <mergeCell ref="C18:E18"/>
    <mergeCell ref="C12:E12"/>
    <mergeCell ref="C13:E13"/>
    <mergeCell ref="B2:E2"/>
    <mergeCell ref="B5:E5"/>
    <mergeCell ref="F2:F5"/>
    <mergeCell ref="Q2:Q4"/>
    <mergeCell ref="C6:E6"/>
    <mergeCell ref="C8:E8"/>
    <mergeCell ref="C10:E10"/>
    <mergeCell ref="C11:E11"/>
    <mergeCell ref="G2:G5"/>
    <mergeCell ref="K2:K4"/>
    <mergeCell ref="L2:L4"/>
    <mergeCell ref="M2:M4"/>
    <mergeCell ref="N2:N4"/>
    <mergeCell ref="I2:I5"/>
    <mergeCell ref="C21:E21"/>
    <mergeCell ref="C22:E22"/>
    <mergeCell ref="C23:E23"/>
    <mergeCell ref="C24:E24"/>
    <mergeCell ref="C28:E28"/>
    <mergeCell ref="C26:E26"/>
  </mergeCells>
  <conditionalFormatting sqref="I12 I14 G12 G14">
    <cfRule type="expression" dxfId="5" priority="1">
      <formula>$I12&gt;$G12</formula>
    </cfRule>
  </conditionalFormatting>
  <dataValidations xWindow="1103" yWindow="594" count="6">
    <dataValidation type="whole" allowBlank="1" showInputMessage="1" showErrorMessage="1" sqref="G7 G9 G13:G15 G11 G17:G25 G27:G32">
      <formula1>0</formula1>
      <formula2>999999</formula2>
    </dataValidation>
    <dataValidation type="whole" allowBlank="1" showInputMessage="1" showErrorMessage="1" sqref="G10 G12 G6 G8">
      <formula1>0</formula1>
      <formula2>1000</formula2>
    </dataValidation>
    <dataValidation type="whole" allowBlank="1" showErrorMessage="1" sqref="G16">
      <formula1>0</formula1>
      <formula2>999999</formula2>
    </dataValidation>
    <dataValidation type="list" allowBlank="1" showInputMessage="1" showErrorMessage="1" error="vyberte možnost z nabídky" prompt="vyberte z nabídky jednu možnost" sqref="C26">
      <formula1>ICT</formula1>
    </dataValidation>
    <dataValidation type="whole" allowBlank="1" showInputMessage="1" showErrorMessage="1" prompt="V názvu aktivity vyberte z nabídky tu variantu aktivity, kterou jste pro daný subjekt zvolili v žádosti o podporu." sqref="G26">
      <formula1>0</formula1>
      <formula2>999999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4 I12">
      <formula1>G12</formula1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  <ignoredErrors>
    <ignoredError sqref="Q3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B1:S33"/>
  <sheetViews>
    <sheetView workbookViewId="0">
      <selection activeCell="F20" sqref="F20"/>
    </sheetView>
  </sheetViews>
  <sheetFormatPr defaultColWidth="9.1796875" defaultRowHeight="16" x14ac:dyDescent="0.45"/>
  <cols>
    <col min="1" max="1" width="1.7265625" style="2" customWidth="1"/>
    <col min="2" max="2" width="7.1796875" style="5" customWidth="1"/>
    <col min="3" max="3" width="25.453125" style="3" customWidth="1"/>
    <col min="4" max="4" width="31.26953125" style="3" customWidth="1"/>
    <col min="5" max="5" width="7.81640625" style="3" customWidth="1"/>
    <col min="6" max="6" width="58.1796875" style="3" customWidth="1"/>
    <col min="7" max="7" width="18.453125" style="3" customWidth="1"/>
    <col min="8" max="8" width="3" style="6" customWidth="1"/>
    <col min="9" max="9" width="18.453125" style="6" customWidth="1"/>
    <col min="10" max="10" width="3" style="6" customWidth="1"/>
    <col min="11" max="17" width="8.81640625" style="3" customWidth="1"/>
    <col min="18" max="18" width="12.81640625" style="2" customWidth="1"/>
    <col min="19" max="19" width="13.453125" style="2" customWidth="1"/>
    <col min="20" max="16384" width="9.1796875" style="2"/>
  </cols>
  <sheetData>
    <row r="1" spans="2:19" ht="16.5" thickBot="1" x14ac:dyDescent="0.5">
      <c r="B1" s="22" t="s">
        <v>28</v>
      </c>
      <c r="C1" s="2"/>
      <c r="D1" s="2"/>
      <c r="E1" s="2"/>
    </row>
    <row r="2" spans="2:19" ht="45.75" customHeight="1" x14ac:dyDescent="0.45">
      <c r="B2" s="510" t="s">
        <v>43</v>
      </c>
      <c r="C2" s="511"/>
      <c r="D2" s="511"/>
      <c r="E2" s="512"/>
      <c r="F2" s="503" t="s">
        <v>469</v>
      </c>
      <c r="G2" s="505" t="s">
        <v>471</v>
      </c>
      <c r="I2" s="513" t="s">
        <v>484</v>
      </c>
      <c r="K2" s="507" t="s">
        <v>11</v>
      </c>
      <c r="L2" s="498" t="s">
        <v>0</v>
      </c>
      <c r="M2" s="498" t="s">
        <v>1</v>
      </c>
      <c r="N2" s="498" t="s">
        <v>90</v>
      </c>
      <c r="O2" s="498" t="s">
        <v>91</v>
      </c>
      <c r="P2" s="498" t="s">
        <v>92</v>
      </c>
      <c r="Q2" s="498" t="s">
        <v>93</v>
      </c>
      <c r="R2" s="492" t="s">
        <v>18</v>
      </c>
      <c r="S2" s="495" t="s">
        <v>470</v>
      </c>
    </row>
    <row r="3" spans="2:19" ht="24" customHeight="1" x14ac:dyDescent="0.45">
      <c r="B3" s="236"/>
      <c r="C3" s="237" t="s">
        <v>466</v>
      </c>
      <c r="D3" s="208"/>
      <c r="E3" s="238"/>
      <c r="F3" s="504"/>
      <c r="G3" s="506"/>
      <c r="I3" s="514"/>
      <c r="K3" s="508"/>
      <c r="L3" s="499"/>
      <c r="M3" s="499"/>
      <c r="N3" s="499"/>
      <c r="O3" s="499"/>
      <c r="P3" s="499"/>
      <c r="Q3" s="499"/>
      <c r="R3" s="493"/>
      <c r="S3" s="496"/>
    </row>
    <row r="4" spans="2:19" s="3" customFormat="1" ht="24" customHeight="1" x14ac:dyDescent="0.45">
      <c r="B4" s="236"/>
      <c r="C4" s="237" t="s">
        <v>467</v>
      </c>
      <c r="D4" s="208"/>
      <c r="E4" s="238"/>
      <c r="F4" s="504"/>
      <c r="G4" s="506"/>
      <c r="H4" s="6"/>
      <c r="I4" s="514"/>
      <c r="J4" s="6"/>
      <c r="K4" s="508"/>
      <c r="L4" s="499"/>
      <c r="M4" s="499"/>
      <c r="N4" s="499"/>
      <c r="O4" s="499"/>
      <c r="P4" s="499"/>
      <c r="Q4" s="499"/>
      <c r="R4" s="493"/>
      <c r="S4" s="496"/>
    </row>
    <row r="5" spans="2:19" s="4" customFormat="1" ht="19.5" customHeight="1" thickBot="1" x14ac:dyDescent="0.5">
      <c r="B5" s="500"/>
      <c r="C5" s="501"/>
      <c r="D5" s="501"/>
      <c r="E5" s="502"/>
      <c r="F5" s="504"/>
      <c r="G5" s="506"/>
      <c r="H5" s="6"/>
      <c r="I5" s="515"/>
      <c r="J5" s="6"/>
      <c r="K5" s="239">
        <v>54000</v>
      </c>
      <c r="L5" s="240">
        <v>50501</v>
      </c>
      <c r="M5" s="240">
        <v>52601</v>
      </c>
      <c r="N5" s="240">
        <v>52602</v>
      </c>
      <c r="O5" s="240">
        <v>52106</v>
      </c>
      <c r="P5" s="240">
        <v>51212</v>
      </c>
      <c r="Q5" s="240">
        <v>51017</v>
      </c>
      <c r="R5" s="494"/>
      <c r="S5" s="497"/>
    </row>
    <row r="6" spans="2:19" s="1" customFormat="1" ht="30" customHeight="1" x14ac:dyDescent="0.45">
      <c r="B6" s="74" t="s">
        <v>145</v>
      </c>
      <c r="C6" s="488" t="s">
        <v>146</v>
      </c>
      <c r="D6" s="488"/>
      <c r="E6" s="489"/>
      <c r="F6" s="276" t="s">
        <v>34</v>
      </c>
      <c r="G6" s="205">
        <v>0</v>
      </c>
      <c r="H6" s="6"/>
      <c r="I6" s="327"/>
      <c r="J6" s="6"/>
      <c r="K6" s="81"/>
      <c r="L6" s="82">
        <f>G6*1/120</f>
        <v>0</v>
      </c>
      <c r="M6" s="82"/>
      <c r="N6" s="82"/>
      <c r="O6" s="83"/>
      <c r="P6" s="83"/>
      <c r="Q6" s="265"/>
      <c r="R6" s="261">
        <v>3617</v>
      </c>
      <c r="S6" s="78">
        <f t="shared" ref="S6:S32" si="0">R6*G6</f>
        <v>0</v>
      </c>
    </row>
    <row r="7" spans="2:19" s="1" customFormat="1" ht="30" hidden="1" customHeight="1" x14ac:dyDescent="0.45">
      <c r="B7" s="75"/>
      <c r="C7" s="76"/>
      <c r="D7" s="76"/>
      <c r="E7" s="76"/>
      <c r="F7" s="277"/>
      <c r="G7" s="206"/>
      <c r="H7" s="6"/>
      <c r="I7" s="327"/>
      <c r="J7" s="6"/>
      <c r="K7" s="84"/>
      <c r="L7" s="85"/>
      <c r="M7" s="85"/>
      <c r="N7" s="85"/>
      <c r="O7" s="86"/>
      <c r="P7" s="86"/>
      <c r="Q7" s="266"/>
      <c r="R7" s="262"/>
      <c r="S7" s="79">
        <f t="shared" si="0"/>
        <v>0</v>
      </c>
    </row>
    <row r="8" spans="2:19" s="1" customFormat="1" ht="30" customHeight="1" x14ac:dyDescent="0.45">
      <c r="B8" s="77" t="s">
        <v>147</v>
      </c>
      <c r="C8" s="486" t="s">
        <v>148</v>
      </c>
      <c r="D8" s="486"/>
      <c r="E8" s="487"/>
      <c r="F8" s="278" t="s">
        <v>35</v>
      </c>
      <c r="G8" s="206">
        <v>0</v>
      </c>
      <c r="H8" s="6"/>
      <c r="I8" s="327"/>
      <c r="J8" s="6"/>
      <c r="K8" s="84"/>
      <c r="L8" s="85">
        <f>G8*1/120</f>
        <v>0</v>
      </c>
      <c r="M8" s="85"/>
      <c r="N8" s="85"/>
      <c r="O8" s="86"/>
      <c r="P8" s="86"/>
      <c r="Q8" s="266"/>
      <c r="R8" s="263">
        <v>5871</v>
      </c>
      <c r="S8" s="80">
        <f t="shared" si="0"/>
        <v>0</v>
      </c>
    </row>
    <row r="9" spans="2:19" s="1" customFormat="1" ht="30" hidden="1" customHeight="1" x14ac:dyDescent="0.45">
      <c r="B9" s="77"/>
      <c r="C9" s="165"/>
      <c r="D9" s="165"/>
      <c r="E9" s="165"/>
      <c r="F9" s="277"/>
      <c r="G9" s="206"/>
      <c r="H9" s="6"/>
      <c r="I9" s="327"/>
      <c r="J9" s="6"/>
      <c r="K9" s="84"/>
      <c r="L9" s="85"/>
      <c r="M9" s="85"/>
      <c r="N9" s="85"/>
      <c r="O9" s="86"/>
      <c r="P9" s="86"/>
      <c r="Q9" s="266"/>
      <c r="R9" s="263"/>
      <c r="S9" s="80">
        <f t="shared" si="0"/>
        <v>0</v>
      </c>
    </row>
    <row r="10" spans="2:19" s="1" customFormat="1" ht="30" customHeight="1" x14ac:dyDescent="0.45">
      <c r="B10" s="77" t="s">
        <v>149</v>
      </c>
      <c r="C10" s="486" t="s">
        <v>150</v>
      </c>
      <c r="D10" s="486"/>
      <c r="E10" s="487"/>
      <c r="F10" s="278" t="s">
        <v>37</v>
      </c>
      <c r="G10" s="206">
        <v>0</v>
      </c>
      <c r="H10" s="6"/>
      <c r="I10" s="327"/>
      <c r="J10" s="6"/>
      <c r="K10" s="84"/>
      <c r="L10" s="85">
        <f>G10*1/24</f>
        <v>0</v>
      </c>
      <c r="M10" s="85"/>
      <c r="N10" s="85"/>
      <c r="O10" s="86"/>
      <c r="P10" s="86"/>
      <c r="Q10" s="266"/>
      <c r="R10" s="263">
        <v>4849</v>
      </c>
      <c r="S10" s="80">
        <f t="shared" si="0"/>
        <v>0</v>
      </c>
    </row>
    <row r="11" spans="2:19" s="1" customFormat="1" ht="30" hidden="1" customHeight="1" x14ac:dyDescent="0.45">
      <c r="B11" s="77"/>
      <c r="C11" s="486"/>
      <c r="D11" s="486"/>
      <c r="E11" s="487"/>
      <c r="F11" s="277"/>
      <c r="G11" s="206"/>
      <c r="H11" s="6"/>
      <c r="I11" s="327"/>
      <c r="J11" s="6"/>
      <c r="K11" s="84"/>
      <c r="L11" s="85"/>
      <c r="M11" s="85"/>
      <c r="N11" s="85"/>
      <c r="O11" s="86"/>
      <c r="P11" s="86"/>
      <c r="Q11" s="266"/>
      <c r="R11" s="263"/>
      <c r="S11" s="80">
        <f t="shared" si="0"/>
        <v>0</v>
      </c>
    </row>
    <row r="12" spans="2:19" s="1" customFormat="1" ht="30" customHeight="1" x14ac:dyDescent="0.45">
      <c r="B12" s="77" t="s">
        <v>151</v>
      </c>
      <c r="C12" s="486" t="s">
        <v>248</v>
      </c>
      <c r="D12" s="486"/>
      <c r="E12" s="487"/>
      <c r="F12" s="278" t="s">
        <v>33</v>
      </c>
      <c r="G12" s="206">
        <v>0</v>
      </c>
      <c r="H12" s="6"/>
      <c r="I12" s="317">
        <v>0</v>
      </c>
      <c r="J12" s="6"/>
      <c r="K12" s="84">
        <f>I12</f>
        <v>0</v>
      </c>
      <c r="L12" s="85"/>
      <c r="M12" s="85"/>
      <c r="N12" s="85"/>
      <c r="O12" s="86"/>
      <c r="P12" s="86"/>
      <c r="Q12" s="266"/>
      <c r="R12" s="263">
        <v>3480</v>
      </c>
      <c r="S12" s="80">
        <f t="shared" si="0"/>
        <v>0</v>
      </c>
    </row>
    <row r="13" spans="2:19" s="1" customFormat="1" ht="30" hidden="1" customHeight="1" x14ac:dyDescent="0.45">
      <c r="B13" s="77"/>
      <c r="C13" s="486"/>
      <c r="D13" s="486"/>
      <c r="E13" s="487"/>
      <c r="F13" s="277"/>
      <c r="G13" s="206"/>
      <c r="H13" s="6"/>
      <c r="I13" s="327"/>
      <c r="J13" s="6"/>
      <c r="K13" s="84"/>
      <c r="L13" s="85"/>
      <c r="M13" s="85"/>
      <c r="N13" s="85"/>
      <c r="O13" s="86"/>
      <c r="P13" s="86"/>
      <c r="Q13" s="266"/>
      <c r="R13" s="263"/>
      <c r="S13" s="80">
        <f t="shared" si="0"/>
        <v>0</v>
      </c>
    </row>
    <row r="14" spans="2:19" s="1" customFormat="1" ht="30" customHeight="1" x14ac:dyDescent="0.45">
      <c r="B14" s="77" t="s">
        <v>152</v>
      </c>
      <c r="C14" s="486" t="s">
        <v>253</v>
      </c>
      <c r="D14" s="486"/>
      <c r="E14" s="487"/>
      <c r="F14" s="278" t="s">
        <v>33</v>
      </c>
      <c r="G14" s="206">
        <v>0</v>
      </c>
      <c r="H14" s="6"/>
      <c r="I14" s="317">
        <v>0</v>
      </c>
      <c r="J14" s="6"/>
      <c r="K14" s="84">
        <f>I14</f>
        <v>0</v>
      </c>
      <c r="L14" s="85"/>
      <c r="M14" s="85"/>
      <c r="N14" s="85"/>
      <c r="O14" s="86"/>
      <c r="P14" s="86"/>
      <c r="Q14" s="266"/>
      <c r="R14" s="263">
        <v>3480</v>
      </c>
      <c r="S14" s="80">
        <f t="shared" si="0"/>
        <v>0</v>
      </c>
    </row>
    <row r="15" spans="2:19" s="1" customFormat="1" ht="30" hidden="1" customHeight="1" x14ac:dyDescent="0.45">
      <c r="B15" s="77"/>
      <c r="C15" s="486"/>
      <c r="D15" s="486"/>
      <c r="E15" s="487"/>
      <c r="F15" s="277"/>
      <c r="G15" s="206"/>
      <c r="H15" s="6"/>
      <c r="I15" s="327"/>
      <c r="J15" s="6"/>
      <c r="K15" s="84"/>
      <c r="L15" s="85"/>
      <c r="M15" s="85"/>
      <c r="N15" s="85"/>
      <c r="O15" s="86"/>
      <c r="P15" s="86"/>
      <c r="Q15" s="266"/>
      <c r="R15" s="263"/>
      <c r="S15" s="80">
        <f t="shared" si="0"/>
        <v>0</v>
      </c>
    </row>
    <row r="16" spans="2:19" s="1" customFormat="1" ht="30" customHeight="1" x14ac:dyDescent="0.45">
      <c r="B16" s="77" t="s">
        <v>153</v>
      </c>
      <c r="C16" s="486" t="s">
        <v>154</v>
      </c>
      <c r="D16" s="486"/>
      <c r="E16" s="487"/>
      <c r="F16" s="278" t="s">
        <v>155</v>
      </c>
      <c r="G16" s="206">
        <v>0</v>
      </c>
      <c r="H16" s="6"/>
      <c r="I16" s="327"/>
      <c r="J16" s="6"/>
      <c r="K16" s="84">
        <f>G16*3</f>
        <v>0</v>
      </c>
      <c r="L16" s="85"/>
      <c r="M16" s="85"/>
      <c r="N16" s="85"/>
      <c r="O16" s="86"/>
      <c r="P16" s="86"/>
      <c r="Q16" s="266"/>
      <c r="R16" s="263">
        <v>8456</v>
      </c>
      <c r="S16" s="80">
        <f t="shared" si="0"/>
        <v>0</v>
      </c>
    </row>
    <row r="17" spans="2:19" s="1" customFormat="1" ht="30" hidden="1" customHeight="1" x14ac:dyDescent="0.45">
      <c r="B17" s="77"/>
      <c r="C17" s="486"/>
      <c r="D17" s="486"/>
      <c r="E17" s="487"/>
      <c r="F17" s="277"/>
      <c r="G17" s="206"/>
      <c r="H17" s="6"/>
      <c r="I17" s="327"/>
      <c r="J17" s="6"/>
      <c r="K17" s="84"/>
      <c r="L17" s="85"/>
      <c r="M17" s="85"/>
      <c r="N17" s="85"/>
      <c r="O17" s="86"/>
      <c r="P17" s="86"/>
      <c r="Q17" s="266"/>
      <c r="R17" s="263"/>
      <c r="S17" s="80">
        <f t="shared" si="0"/>
        <v>0</v>
      </c>
    </row>
    <row r="18" spans="2:19" s="1" customFormat="1" ht="30" customHeight="1" x14ac:dyDescent="0.45">
      <c r="B18" s="77" t="s">
        <v>156</v>
      </c>
      <c r="C18" s="486" t="s">
        <v>68</v>
      </c>
      <c r="D18" s="486"/>
      <c r="E18" s="487"/>
      <c r="F18" s="278" t="s">
        <v>114</v>
      </c>
      <c r="G18" s="206">
        <v>0</v>
      </c>
      <c r="H18" s="6"/>
      <c r="I18" s="327"/>
      <c r="J18" s="6"/>
      <c r="K18" s="84">
        <f>2*G18</f>
        <v>0</v>
      </c>
      <c r="L18" s="85"/>
      <c r="M18" s="85"/>
      <c r="N18" s="85"/>
      <c r="O18" s="86"/>
      <c r="P18" s="86"/>
      <c r="Q18" s="266"/>
      <c r="R18" s="263">
        <v>9010</v>
      </c>
      <c r="S18" s="80">
        <f t="shared" si="0"/>
        <v>0</v>
      </c>
    </row>
    <row r="19" spans="2:19" s="1" customFormat="1" ht="30" hidden="1" customHeight="1" x14ac:dyDescent="0.45">
      <c r="B19" s="77"/>
      <c r="C19" s="486"/>
      <c r="D19" s="486"/>
      <c r="E19" s="487"/>
      <c r="F19" s="277"/>
      <c r="G19" s="206"/>
      <c r="H19" s="6"/>
      <c r="I19" s="327"/>
      <c r="J19" s="6"/>
      <c r="K19" s="84"/>
      <c r="L19" s="85"/>
      <c r="M19" s="85"/>
      <c r="N19" s="85"/>
      <c r="O19" s="86"/>
      <c r="P19" s="86"/>
      <c r="Q19" s="266"/>
      <c r="R19" s="263"/>
      <c r="S19" s="80">
        <f t="shared" si="0"/>
        <v>0</v>
      </c>
    </row>
    <row r="20" spans="2:19" s="1" customFormat="1" ht="39.75" customHeight="1" x14ac:dyDescent="0.45">
      <c r="B20" s="77" t="s">
        <v>157</v>
      </c>
      <c r="C20" s="486" t="s">
        <v>158</v>
      </c>
      <c r="D20" s="486"/>
      <c r="E20" s="487"/>
      <c r="F20" s="278" t="s">
        <v>117</v>
      </c>
      <c r="G20" s="206">
        <v>0</v>
      </c>
      <c r="H20" s="6"/>
      <c r="I20" s="327"/>
      <c r="J20" s="6"/>
      <c r="K20" s="84">
        <f>2*G20</f>
        <v>0</v>
      </c>
      <c r="L20" s="85"/>
      <c r="M20" s="85"/>
      <c r="N20" s="85"/>
      <c r="O20" s="86"/>
      <c r="P20" s="86"/>
      <c r="Q20" s="266"/>
      <c r="R20" s="263">
        <v>8150</v>
      </c>
      <c r="S20" s="80">
        <f t="shared" si="0"/>
        <v>0</v>
      </c>
    </row>
    <row r="21" spans="2:19" s="1" customFormat="1" ht="30" hidden="1" customHeight="1" x14ac:dyDescent="0.45">
      <c r="B21" s="77"/>
      <c r="C21" s="486"/>
      <c r="D21" s="486"/>
      <c r="E21" s="487"/>
      <c r="F21" s="277"/>
      <c r="G21" s="206"/>
      <c r="H21" s="6"/>
      <c r="I21" s="327"/>
      <c r="J21" s="6"/>
      <c r="K21" s="84"/>
      <c r="L21" s="85"/>
      <c r="M21" s="85"/>
      <c r="N21" s="85"/>
      <c r="O21" s="86"/>
      <c r="P21" s="86"/>
      <c r="Q21" s="266"/>
      <c r="R21" s="263"/>
      <c r="S21" s="80">
        <f t="shared" si="0"/>
        <v>0</v>
      </c>
    </row>
    <row r="22" spans="2:19" s="1" customFormat="1" ht="30" customHeight="1" x14ac:dyDescent="0.45">
      <c r="B22" s="77" t="s">
        <v>159</v>
      </c>
      <c r="C22" s="486" t="s">
        <v>160</v>
      </c>
      <c r="D22" s="486"/>
      <c r="E22" s="487"/>
      <c r="F22" s="278" t="s">
        <v>75</v>
      </c>
      <c r="G22" s="206">
        <v>0</v>
      </c>
      <c r="H22" s="6"/>
      <c r="I22" s="327"/>
      <c r="J22" s="6"/>
      <c r="K22" s="84">
        <f>G22</f>
        <v>0</v>
      </c>
      <c r="L22" s="85"/>
      <c r="M22" s="85"/>
      <c r="N22" s="85"/>
      <c r="O22" s="86"/>
      <c r="P22" s="86"/>
      <c r="Q22" s="266"/>
      <c r="R22" s="263">
        <v>11030</v>
      </c>
      <c r="S22" s="80">
        <f t="shared" si="0"/>
        <v>0</v>
      </c>
    </row>
    <row r="23" spans="2:19" s="1" customFormat="1" ht="30" hidden="1" customHeight="1" x14ac:dyDescent="0.45">
      <c r="B23" s="77"/>
      <c r="C23" s="486"/>
      <c r="D23" s="486"/>
      <c r="E23" s="487"/>
      <c r="F23" s="277"/>
      <c r="G23" s="206"/>
      <c r="H23" s="6"/>
      <c r="I23" s="327"/>
      <c r="J23" s="6"/>
      <c r="K23" s="84"/>
      <c r="L23" s="85"/>
      <c r="M23" s="85"/>
      <c r="N23" s="85"/>
      <c r="O23" s="86"/>
      <c r="P23" s="86"/>
      <c r="Q23" s="266"/>
      <c r="R23" s="263"/>
      <c r="S23" s="80">
        <f t="shared" si="0"/>
        <v>0</v>
      </c>
    </row>
    <row r="24" spans="2:19" s="1" customFormat="1" ht="45" customHeight="1" x14ac:dyDescent="0.45">
      <c r="B24" s="77" t="s">
        <v>161</v>
      </c>
      <c r="C24" s="486" t="s">
        <v>162</v>
      </c>
      <c r="D24" s="486"/>
      <c r="E24" s="487"/>
      <c r="F24" s="278" t="s">
        <v>72</v>
      </c>
      <c r="G24" s="206">
        <v>0</v>
      </c>
      <c r="H24" s="6"/>
      <c r="I24" s="327"/>
      <c r="J24" s="6"/>
      <c r="K24" s="84">
        <f>2*G24</f>
        <v>0</v>
      </c>
      <c r="L24" s="85"/>
      <c r="M24" s="85"/>
      <c r="N24" s="85"/>
      <c r="O24" s="86"/>
      <c r="P24" s="86"/>
      <c r="Q24" s="266"/>
      <c r="R24" s="263">
        <v>5637</v>
      </c>
      <c r="S24" s="80">
        <f t="shared" si="0"/>
        <v>0</v>
      </c>
    </row>
    <row r="25" spans="2:19" s="1" customFormat="1" ht="30" hidden="1" customHeight="1" x14ac:dyDescent="0.45">
      <c r="B25" s="77"/>
      <c r="C25" s="165"/>
      <c r="D25" s="165"/>
      <c r="E25" s="165"/>
      <c r="F25" s="277"/>
      <c r="G25" s="206"/>
      <c r="H25" s="6"/>
      <c r="I25" s="327"/>
      <c r="J25" s="6"/>
      <c r="K25" s="84"/>
      <c r="L25" s="85"/>
      <c r="M25" s="85"/>
      <c r="N25" s="85"/>
      <c r="O25" s="86"/>
      <c r="P25" s="86"/>
      <c r="Q25" s="266"/>
      <c r="R25" s="263"/>
      <c r="S25" s="80">
        <f t="shared" si="0"/>
        <v>0</v>
      </c>
    </row>
    <row r="26" spans="2:19" s="1" customFormat="1" ht="30" customHeight="1" x14ac:dyDescent="0.45">
      <c r="B26" s="77" t="s">
        <v>163</v>
      </c>
      <c r="C26" s="423" t="s">
        <v>241</v>
      </c>
      <c r="D26" s="423"/>
      <c r="E26" s="509"/>
      <c r="F26" s="278" t="s">
        <v>77</v>
      </c>
      <c r="G26" s="206">
        <v>0</v>
      </c>
      <c r="H26" s="6"/>
      <c r="I26" s="327"/>
      <c r="J26" s="6"/>
      <c r="K26" s="84"/>
      <c r="L26" s="85"/>
      <c r="M26" s="85"/>
      <c r="N26" s="85"/>
      <c r="O26" s="85">
        <f>(G26*R26)/128000</f>
        <v>0</v>
      </c>
      <c r="P26" s="86"/>
      <c r="Q26" s="266"/>
      <c r="R26" s="263">
        <f>IF(C26="",0,LEFT(RIGHT(C26,8),2)*2000)</f>
        <v>128000</v>
      </c>
      <c r="S26" s="80">
        <f t="shared" si="0"/>
        <v>0</v>
      </c>
    </row>
    <row r="27" spans="2:19" s="1" customFormat="1" ht="30" hidden="1" customHeight="1" x14ac:dyDescent="0.45">
      <c r="B27" s="77"/>
      <c r="C27" s="165"/>
      <c r="D27" s="165"/>
      <c r="E27" s="165"/>
      <c r="F27" s="277"/>
      <c r="G27" s="206"/>
      <c r="H27" s="6"/>
      <c r="I27" s="327"/>
      <c r="J27" s="6"/>
      <c r="K27" s="84"/>
      <c r="L27" s="85"/>
      <c r="M27" s="85"/>
      <c r="N27" s="85"/>
      <c r="O27" s="86"/>
      <c r="P27" s="86"/>
      <c r="Q27" s="266"/>
      <c r="R27" s="263"/>
      <c r="S27" s="80">
        <f t="shared" si="0"/>
        <v>0</v>
      </c>
    </row>
    <row r="28" spans="2:19" s="1" customFormat="1" ht="30" customHeight="1" x14ac:dyDescent="0.45">
      <c r="B28" s="77" t="s">
        <v>164</v>
      </c>
      <c r="C28" s="486" t="s">
        <v>165</v>
      </c>
      <c r="D28" s="486"/>
      <c r="E28" s="487"/>
      <c r="F28" s="278" t="s">
        <v>134</v>
      </c>
      <c r="G28" s="206">
        <v>0</v>
      </c>
      <c r="H28" s="6"/>
      <c r="I28" s="327"/>
      <c r="J28" s="6"/>
      <c r="K28" s="84"/>
      <c r="L28" s="85"/>
      <c r="M28" s="85"/>
      <c r="N28" s="85"/>
      <c r="O28" s="86"/>
      <c r="P28" s="86">
        <f>G28</f>
        <v>0</v>
      </c>
      <c r="Q28" s="266"/>
      <c r="R28" s="263">
        <v>17833</v>
      </c>
      <c r="S28" s="80">
        <f t="shared" si="0"/>
        <v>0</v>
      </c>
    </row>
    <row r="29" spans="2:19" s="1" customFormat="1" ht="30" hidden="1" customHeight="1" x14ac:dyDescent="0.45">
      <c r="B29" s="77"/>
      <c r="C29" s="486"/>
      <c r="D29" s="486"/>
      <c r="E29" s="487"/>
      <c r="F29" s="277"/>
      <c r="G29" s="206"/>
      <c r="H29" s="6"/>
      <c r="I29" s="327"/>
      <c r="J29" s="6"/>
      <c r="K29" s="84"/>
      <c r="L29" s="85"/>
      <c r="M29" s="85"/>
      <c r="N29" s="85"/>
      <c r="O29" s="86"/>
      <c r="P29" s="86"/>
      <c r="Q29" s="266"/>
      <c r="R29" s="263"/>
      <c r="S29" s="80">
        <f t="shared" si="0"/>
        <v>0</v>
      </c>
    </row>
    <row r="30" spans="2:19" s="1" customFormat="1" ht="30" customHeight="1" x14ac:dyDescent="0.45">
      <c r="B30" s="77" t="s">
        <v>166</v>
      </c>
      <c r="C30" s="486" t="s">
        <v>167</v>
      </c>
      <c r="D30" s="486"/>
      <c r="E30" s="487"/>
      <c r="F30" s="278" t="s">
        <v>80</v>
      </c>
      <c r="G30" s="206">
        <v>0</v>
      </c>
      <c r="H30" s="6"/>
      <c r="I30" s="327"/>
      <c r="J30" s="6"/>
      <c r="K30" s="84"/>
      <c r="L30" s="85"/>
      <c r="M30" s="85"/>
      <c r="N30" s="85"/>
      <c r="O30" s="86"/>
      <c r="P30" s="86">
        <f>G30</f>
        <v>0</v>
      </c>
      <c r="Q30" s="266"/>
      <c r="R30" s="263">
        <v>4412</v>
      </c>
      <c r="S30" s="80">
        <f t="shared" si="0"/>
        <v>0</v>
      </c>
    </row>
    <row r="31" spans="2:19" s="1" customFormat="1" ht="30" hidden="1" customHeight="1" x14ac:dyDescent="0.45">
      <c r="B31" s="77"/>
      <c r="C31" s="165"/>
      <c r="D31" s="165"/>
      <c r="E31" s="165"/>
      <c r="F31" s="277"/>
      <c r="G31" s="206"/>
      <c r="H31" s="6"/>
      <c r="I31" s="327"/>
      <c r="J31" s="6"/>
      <c r="K31" s="84"/>
      <c r="L31" s="85"/>
      <c r="M31" s="85"/>
      <c r="N31" s="85"/>
      <c r="O31" s="86"/>
      <c r="P31" s="86"/>
      <c r="Q31" s="266"/>
      <c r="R31" s="263"/>
      <c r="S31" s="80">
        <f t="shared" si="0"/>
        <v>0</v>
      </c>
    </row>
    <row r="32" spans="2:19" s="1" customFormat="1" ht="30" customHeight="1" thickBot="1" x14ac:dyDescent="0.5">
      <c r="B32" s="275" t="s">
        <v>168</v>
      </c>
      <c r="C32" s="490" t="s">
        <v>169</v>
      </c>
      <c r="D32" s="490"/>
      <c r="E32" s="491"/>
      <c r="F32" s="279" t="s">
        <v>83</v>
      </c>
      <c r="G32" s="207">
        <v>0</v>
      </c>
      <c r="H32" s="6"/>
      <c r="I32" s="327"/>
      <c r="J32" s="6"/>
      <c r="K32" s="267"/>
      <c r="L32" s="268"/>
      <c r="M32" s="268"/>
      <c r="N32" s="268"/>
      <c r="O32" s="269"/>
      <c r="P32" s="269">
        <f>G32</f>
        <v>0</v>
      </c>
      <c r="Q32" s="270"/>
      <c r="R32" s="263">
        <v>6477</v>
      </c>
      <c r="S32" s="80">
        <f t="shared" si="0"/>
        <v>0</v>
      </c>
    </row>
    <row r="33" spans="2:19" s="1" customFormat="1" ht="18" thickBot="1" x14ac:dyDescent="0.5">
      <c r="B33" s="483" t="s">
        <v>474</v>
      </c>
      <c r="C33" s="484"/>
      <c r="D33" s="484"/>
      <c r="E33" s="484"/>
      <c r="F33" s="484"/>
      <c r="G33" s="485"/>
      <c r="H33" s="137"/>
      <c r="I33" s="328"/>
      <c r="J33" s="137"/>
      <c r="K33" s="271">
        <f>SUM(K6:K32)</f>
        <v>0</v>
      </c>
      <c r="L33" s="272">
        <f>ROUND(SUM(L6:L32),2)</f>
        <v>0</v>
      </c>
      <c r="M33" s="272">
        <f>ROUND(SUM(M6:M32),2)</f>
        <v>0</v>
      </c>
      <c r="N33" s="273">
        <f>SUM(N6:N32)</f>
        <v>0</v>
      </c>
      <c r="O33" s="273">
        <f>SUM(O6:O32)</f>
        <v>0</v>
      </c>
      <c r="P33" s="273">
        <f>SUM(P6:P32)</f>
        <v>0</v>
      </c>
      <c r="Q33" s="274">
        <f>SUM(Q6:Q32)</f>
        <v>0</v>
      </c>
      <c r="R33" s="264"/>
      <c r="S33" s="87">
        <f>SUM(S6:S32)</f>
        <v>0</v>
      </c>
    </row>
  </sheetData>
  <sheetProtection algorithmName="SHA-512" hashValue="208nwSziaph3w6z7fEU2U0a+3TaI06kvdB4NP2tD9Gjsa/2mxDw8Unnz9TMljqk9G1PtnwI8C8DW/BCyv9CbKA==" saltValue="no/u4HC+jWApiSGWvKl8jQ==" spinCount="100000" sheet="1" objects="1" scenarios="1"/>
  <mergeCells count="37">
    <mergeCell ref="C28:E28"/>
    <mergeCell ref="C29:E29"/>
    <mergeCell ref="C26:E26"/>
    <mergeCell ref="C30:E30"/>
    <mergeCell ref="L2:L4"/>
    <mergeCell ref="C22:E22"/>
    <mergeCell ref="C23:E23"/>
    <mergeCell ref="B2:E2"/>
    <mergeCell ref="I2:I5"/>
    <mergeCell ref="R2:R5"/>
    <mergeCell ref="S2:S5"/>
    <mergeCell ref="O2:O4"/>
    <mergeCell ref="P2:P4"/>
    <mergeCell ref="C24:E24"/>
    <mergeCell ref="M2:M4"/>
    <mergeCell ref="N2:N4"/>
    <mergeCell ref="B5:E5"/>
    <mergeCell ref="F2:F5"/>
    <mergeCell ref="G2:G5"/>
    <mergeCell ref="K2:K4"/>
    <mergeCell ref="Q2:Q4"/>
    <mergeCell ref="B33:G33"/>
    <mergeCell ref="C8:E8"/>
    <mergeCell ref="C6:E6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32:E32"/>
  </mergeCells>
  <conditionalFormatting sqref="I12 I14 G12 G14">
    <cfRule type="expression" dxfId="4" priority="1">
      <formula>$I12&gt;$G12</formula>
    </cfRule>
  </conditionalFormatting>
  <dataValidations xWindow="907" yWindow="419" count="6">
    <dataValidation type="whole" allowBlank="1" showInputMessage="1" showErrorMessage="1" sqref="G7 G9 G11 G13:G15 G17:G25 G27:G32">
      <formula1>0</formula1>
      <formula2>999999</formula2>
    </dataValidation>
    <dataValidation type="whole" allowBlank="1" showInputMessage="1" showErrorMessage="1" sqref="G10 G12 G6 G8">
      <formula1>0</formula1>
      <formula2>1000</formula2>
    </dataValidation>
    <dataValidation type="whole" allowBlank="1" showErrorMessage="1" sqref="G16">
      <formula1>0</formula1>
      <formula2>999999</formula2>
    </dataValidation>
    <dataValidation type="list" allowBlank="1" showInputMessage="1" showErrorMessage="1" error="vyberte možnost z nabídky" prompt="vyberte z nabídky jednu možnost" sqref="C26">
      <formula1>ICT</formula1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4 I12">
      <formula1>G12</formula1>
    </dataValidation>
    <dataValidation type="whole" allowBlank="1" showInputMessage="1" showErrorMessage="1" prompt="V názvu aktivity vyberte z nabídky tu variantu aktivity, kterou jste pro daný subjekt zvolili v žádosti o podporu." sqref="G26">
      <formula1>0</formula1>
      <formula2>999999</formula2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  <ignoredErrors>
    <ignoredError sqref="Q33 M33:N3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B1:S41"/>
  <sheetViews>
    <sheetView topLeftCell="A2" workbookViewId="0">
      <selection activeCell="F22" sqref="F22"/>
    </sheetView>
  </sheetViews>
  <sheetFormatPr defaultColWidth="9.1796875" defaultRowHeight="16" x14ac:dyDescent="0.45"/>
  <cols>
    <col min="1" max="1" width="1.7265625" style="2" customWidth="1"/>
    <col min="2" max="2" width="7.7265625" style="5" customWidth="1"/>
    <col min="3" max="3" width="25.453125" style="3" customWidth="1"/>
    <col min="4" max="4" width="31.26953125" style="3" customWidth="1"/>
    <col min="5" max="5" width="7.81640625" style="3" customWidth="1"/>
    <col min="6" max="6" width="58.1796875" style="3" customWidth="1"/>
    <col min="7" max="7" width="18.453125" style="3" customWidth="1"/>
    <col min="8" max="8" width="2.81640625" style="6" customWidth="1"/>
    <col min="9" max="9" width="18.453125" style="6" customWidth="1"/>
    <col min="10" max="10" width="2.81640625" style="6" customWidth="1"/>
    <col min="11" max="17" width="8.81640625" style="3" customWidth="1"/>
    <col min="18" max="18" width="12.81640625" style="2" customWidth="1"/>
    <col min="19" max="19" width="13.453125" style="2" customWidth="1"/>
    <col min="20" max="16384" width="9.1796875" style="2"/>
  </cols>
  <sheetData>
    <row r="1" spans="2:19" ht="16.5" thickBot="1" x14ac:dyDescent="0.5">
      <c r="B1" s="22" t="s">
        <v>28</v>
      </c>
      <c r="C1" s="2"/>
      <c r="D1" s="2"/>
      <c r="E1" s="2"/>
    </row>
    <row r="2" spans="2:19" ht="45.75" customHeight="1" x14ac:dyDescent="0.45">
      <c r="B2" s="522" t="s">
        <v>44</v>
      </c>
      <c r="C2" s="523"/>
      <c r="D2" s="523"/>
      <c r="E2" s="524"/>
      <c r="F2" s="525" t="s">
        <v>469</v>
      </c>
      <c r="G2" s="530" t="s">
        <v>471</v>
      </c>
      <c r="I2" s="542" t="s">
        <v>484</v>
      </c>
      <c r="K2" s="532" t="s">
        <v>11</v>
      </c>
      <c r="L2" s="534" t="s">
        <v>0</v>
      </c>
      <c r="M2" s="534" t="s">
        <v>1</v>
      </c>
      <c r="N2" s="534" t="s">
        <v>90</v>
      </c>
      <c r="O2" s="534" t="s">
        <v>91</v>
      </c>
      <c r="P2" s="534" t="s">
        <v>92</v>
      </c>
      <c r="Q2" s="534" t="s">
        <v>93</v>
      </c>
      <c r="R2" s="536" t="s">
        <v>18</v>
      </c>
      <c r="S2" s="539" t="s">
        <v>470</v>
      </c>
    </row>
    <row r="3" spans="2:19" ht="24" customHeight="1" x14ac:dyDescent="0.45">
      <c r="B3" s="212"/>
      <c r="C3" s="213" t="s">
        <v>466</v>
      </c>
      <c r="D3" s="208"/>
      <c r="E3" s="214"/>
      <c r="F3" s="526"/>
      <c r="G3" s="531"/>
      <c r="I3" s="543"/>
      <c r="K3" s="533"/>
      <c r="L3" s="535"/>
      <c r="M3" s="535"/>
      <c r="N3" s="535"/>
      <c r="O3" s="535"/>
      <c r="P3" s="535"/>
      <c r="Q3" s="535"/>
      <c r="R3" s="537"/>
      <c r="S3" s="540"/>
    </row>
    <row r="4" spans="2:19" s="3" customFormat="1" ht="24" customHeight="1" x14ac:dyDescent="0.45">
      <c r="B4" s="212"/>
      <c r="C4" s="213" t="s">
        <v>467</v>
      </c>
      <c r="D4" s="208"/>
      <c r="E4" s="214"/>
      <c r="F4" s="526"/>
      <c r="G4" s="531"/>
      <c r="H4" s="6"/>
      <c r="I4" s="543"/>
      <c r="J4" s="6"/>
      <c r="K4" s="533"/>
      <c r="L4" s="535"/>
      <c r="M4" s="535"/>
      <c r="N4" s="535"/>
      <c r="O4" s="535"/>
      <c r="P4" s="535"/>
      <c r="Q4" s="535"/>
      <c r="R4" s="537"/>
      <c r="S4" s="540"/>
    </row>
    <row r="5" spans="2:19" s="4" customFormat="1" ht="19.5" customHeight="1" thickBot="1" x14ac:dyDescent="0.5">
      <c r="B5" s="527"/>
      <c r="C5" s="528"/>
      <c r="D5" s="528"/>
      <c r="E5" s="529"/>
      <c r="F5" s="526"/>
      <c r="G5" s="531"/>
      <c r="H5" s="6"/>
      <c r="I5" s="544"/>
      <c r="J5" s="6"/>
      <c r="K5" s="282">
        <v>54000</v>
      </c>
      <c r="L5" s="283">
        <v>50501</v>
      </c>
      <c r="M5" s="283">
        <v>52601</v>
      </c>
      <c r="N5" s="283">
        <v>52602</v>
      </c>
      <c r="O5" s="283">
        <v>52106</v>
      </c>
      <c r="P5" s="283">
        <v>51212</v>
      </c>
      <c r="Q5" s="283">
        <v>51017</v>
      </c>
      <c r="R5" s="538"/>
      <c r="S5" s="541"/>
    </row>
    <row r="6" spans="2:19" s="1" customFormat="1" ht="30" customHeight="1" x14ac:dyDescent="0.45">
      <c r="B6" s="58" t="s">
        <v>170</v>
      </c>
      <c r="C6" s="521" t="s">
        <v>171</v>
      </c>
      <c r="D6" s="521"/>
      <c r="E6" s="521"/>
      <c r="F6" s="285" t="s">
        <v>172</v>
      </c>
      <c r="G6" s="205">
        <v>0</v>
      </c>
      <c r="H6" s="6"/>
      <c r="I6" s="327"/>
      <c r="J6" s="6"/>
      <c r="K6" s="64"/>
      <c r="L6" s="65">
        <f>G6*1/120</f>
        <v>0</v>
      </c>
      <c r="M6" s="65"/>
      <c r="N6" s="65"/>
      <c r="O6" s="66"/>
      <c r="P6" s="104"/>
      <c r="Q6" s="104"/>
      <c r="R6" s="62">
        <v>3617</v>
      </c>
      <c r="S6" s="62">
        <f t="shared" ref="S6:S40" si="0">R6*G6</f>
        <v>0</v>
      </c>
    </row>
    <row r="7" spans="2:19" s="1" customFormat="1" ht="30" hidden="1" customHeight="1" x14ac:dyDescent="0.45">
      <c r="B7" s="59"/>
      <c r="C7" s="60"/>
      <c r="D7" s="60"/>
      <c r="E7" s="60"/>
      <c r="F7" s="286"/>
      <c r="G7" s="206"/>
      <c r="H7" s="6"/>
      <c r="I7" s="327"/>
      <c r="J7" s="6"/>
      <c r="K7" s="67"/>
      <c r="L7" s="68"/>
      <c r="M7" s="68"/>
      <c r="N7" s="68"/>
      <c r="O7" s="69"/>
      <c r="P7" s="105"/>
      <c r="Q7" s="105"/>
      <c r="R7" s="63"/>
      <c r="S7" s="63">
        <f t="shared" si="0"/>
        <v>0</v>
      </c>
    </row>
    <row r="8" spans="2:19" s="1" customFormat="1" ht="30" customHeight="1" x14ac:dyDescent="0.45">
      <c r="B8" s="61" t="s">
        <v>173</v>
      </c>
      <c r="C8" s="516" t="s">
        <v>174</v>
      </c>
      <c r="D8" s="516"/>
      <c r="E8" s="516"/>
      <c r="F8" s="287" t="s">
        <v>175</v>
      </c>
      <c r="G8" s="206">
        <v>0</v>
      </c>
      <c r="H8" s="6"/>
      <c r="I8" s="327"/>
      <c r="J8" s="6"/>
      <c r="K8" s="70"/>
      <c r="L8" s="71">
        <f>G8*1/24</f>
        <v>0</v>
      </c>
      <c r="M8" s="71"/>
      <c r="N8" s="71"/>
      <c r="O8" s="72"/>
      <c r="P8" s="106"/>
      <c r="Q8" s="106"/>
      <c r="R8" s="63">
        <v>4849</v>
      </c>
      <c r="S8" s="63">
        <f t="shared" si="0"/>
        <v>0</v>
      </c>
    </row>
    <row r="9" spans="2:19" s="1" customFormat="1" ht="30" hidden="1" customHeight="1" x14ac:dyDescent="0.45">
      <c r="B9" s="61"/>
      <c r="C9" s="166"/>
      <c r="D9" s="166"/>
      <c r="E9" s="166"/>
      <c r="F9" s="286"/>
      <c r="G9" s="206"/>
      <c r="H9" s="6"/>
      <c r="I9" s="327"/>
      <c r="J9" s="6"/>
      <c r="K9" s="70"/>
      <c r="L9" s="71"/>
      <c r="M9" s="71"/>
      <c r="N9" s="71"/>
      <c r="O9" s="72"/>
      <c r="P9" s="106"/>
      <c r="Q9" s="106"/>
      <c r="R9" s="63"/>
      <c r="S9" s="63">
        <f t="shared" si="0"/>
        <v>0</v>
      </c>
    </row>
    <row r="10" spans="2:19" s="1" customFormat="1" ht="30" customHeight="1" x14ac:dyDescent="0.45">
      <c r="B10" s="61" t="s">
        <v>176</v>
      </c>
      <c r="C10" s="516" t="s">
        <v>177</v>
      </c>
      <c r="D10" s="516"/>
      <c r="E10" s="516"/>
      <c r="F10" s="287" t="s">
        <v>178</v>
      </c>
      <c r="G10" s="206">
        <v>0</v>
      </c>
      <c r="H10" s="6"/>
      <c r="I10" s="327"/>
      <c r="J10" s="6"/>
      <c r="K10" s="70"/>
      <c r="L10" s="71">
        <f>G10*1/24</f>
        <v>0</v>
      </c>
      <c r="M10" s="71"/>
      <c r="N10" s="71"/>
      <c r="O10" s="72"/>
      <c r="P10" s="106"/>
      <c r="Q10" s="106"/>
      <c r="R10" s="63">
        <v>5233</v>
      </c>
      <c r="S10" s="63">
        <f t="shared" si="0"/>
        <v>0</v>
      </c>
    </row>
    <row r="11" spans="2:19" s="1" customFormat="1" ht="30" hidden="1" customHeight="1" x14ac:dyDescent="0.45">
      <c r="B11" s="61"/>
      <c r="C11" s="516"/>
      <c r="D11" s="516"/>
      <c r="E11" s="516"/>
      <c r="F11" s="286"/>
      <c r="G11" s="206"/>
      <c r="H11" s="6"/>
      <c r="I11" s="327"/>
      <c r="J11" s="6"/>
      <c r="K11" s="70"/>
      <c r="L11" s="71"/>
      <c r="M11" s="71"/>
      <c r="N11" s="71"/>
      <c r="O11" s="72"/>
      <c r="P11" s="106"/>
      <c r="Q11" s="106"/>
      <c r="R11" s="63"/>
      <c r="S11" s="63">
        <f t="shared" si="0"/>
        <v>0</v>
      </c>
    </row>
    <row r="12" spans="2:19" s="1" customFormat="1" ht="30" customHeight="1" x14ac:dyDescent="0.45">
      <c r="B12" s="61" t="s">
        <v>179</v>
      </c>
      <c r="C12" s="516" t="s">
        <v>247</v>
      </c>
      <c r="D12" s="516"/>
      <c r="E12" s="516"/>
      <c r="F12" s="287" t="s">
        <v>33</v>
      </c>
      <c r="G12" s="206">
        <v>0</v>
      </c>
      <c r="H12" s="6"/>
      <c r="I12" s="317">
        <v>0</v>
      </c>
      <c r="J12" s="6"/>
      <c r="K12" s="70">
        <f>I12</f>
        <v>0</v>
      </c>
      <c r="L12" s="71"/>
      <c r="M12" s="71"/>
      <c r="N12" s="71"/>
      <c r="O12" s="72"/>
      <c r="P12" s="106"/>
      <c r="Q12" s="106"/>
      <c r="R12" s="63">
        <v>3480</v>
      </c>
      <c r="S12" s="63">
        <f t="shared" si="0"/>
        <v>0</v>
      </c>
    </row>
    <row r="13" spans="2:19" s="1" customFormat="1" ht="30" hidden="1" customHeight="1" x14ac:dyDescent="0.45">
      <c r="B13" s="61"/>
      <c r="C13" s="516"/>
      <c r="D13" s="516"/>
      <c r="E13" s="516"/>
      <c r="F13" s="286"/>
      <c r="G13" s="206"/>
      <c r="H13" s="6"/>
      <c r="I13" s="327"/>
      <c r="J13" s="6"/>
      <c r="K13" s="70"/>
      <c r="L13" s="71"/>
      <c r="M13" s="71"/>
      <c r="N13" s="71"/>
      <c r="O13" s="72"/>
      <c r="P13" s="106"/>
      <c r="Q13" s="106"/>
      <c r="R13" s="63"/>
      <c r="S13" s="63">
        <f t="shared" si="0"/>
        <v>0</v>
      </c>
    </row>
    <row r="14" spans="2:19" s="1" customFormat="1" ht="30" customHeight="1" x14ac:dyDescent="0.45">
      <c r="B14" s="61" t="s">
        <v>180</v>
      </c>
      <c r="C14" s="516" t="s">
        <v>254</v>
      </c>
      <c r="D14" s="516"/>
      <c r="E14" s="516"/>
      <c r="F14" s="287" t="s">
        <v>33</v>
      </c>
      <c r="G14" s="206">
        <v>0</v>
      </c>
      <c r="H14" s="6"/>
      <c r="I14" s="317">
        <v>0</v>
      </c>
      <c r="J14" s="6"/>
      <c r="K14" s="70">
        <f>I14</f>
        <v>0</v>
      </c>
      <c r="L14" s="71"/>
      <c r="M14" s="71"/>
      <c r="N14" s="71"/>
      <c r="O14" s="72"/>
      <c r="P14" s="106"/>
      <c r="Q14" s="106"/>
      <c r="R14" s="63">
        <v>3480</v>
      </c>
      <c r="S14" s="63">
        <f t="shared" si="0"/>
        <v>0</v>
      </c>
    </row>
    <row r="15" spans="2:19" s="1" customFormat="1" ht="20.25" hidden="1" customHeight="1" x14ac:dyDescent="0.45">
      <c r="B15" s="61"/>
      <c r="C15" s="516"/>
      <c r="D15" s="516"/>
      <c r="E15" s="516"/>
      <c r="F15" s="286"/>
      <c r="G15" s="206"/>
      <c r="H15" s="6"/>
      <c r="I15" s="327"/>
      <c r="J15" s="6"/>
      <c r="K15" s="70"/>
      <c r="L15" s="71"/>
      <c r="M15" s="71"/>
      <c r="N15" s="71"/>
      <c r="O15" s="72"/>
      <c r="P15" s="106"/>
      <c r="Q15" s="106"/>
      <c r="R15" s="63"/>
      <c r="S15" s="63">
        <f t="shared" si="0"/>
        <v>0</v>
      </c>
    </row>
    <row r="16" spans="2:19" s="1" customFormat="1" ht="30" customHeight="1" x14ac:dyDescent="0.45">
      <c r="B16" s="61" t="s">
        <v>181</v>
      </c>
      <c r="C16" s="516" t="s">
        <v>257</v>
      </c>
      <c r="D16" s="516"/>
      <c r="E16" s="516"/>
      <c r="F16" s="287" t="s">
        <v>38</v>
      </c>
      <c r="G16" s="206">
        <v>0</v>
      </c>
      <c r="H16" s="6"/>
      <c r="I16" s="327"/>
      <c r="J16" s="6"/>
      <c r="K16" s="70">
        <f>G16</f>
        <v>0</v>
      </c>
      <c r="L16" s="71"/>
      <c r="M16" s="71"/>
      <c r="N16" s="71"/>
      <c r="O16" s="72"/>
      <c r="P16" s="106"/>
      <c r="Q16" s="106"/>
      <c r="R16" s="63">
        <v>1360</v>
      </c>
      <c r="S16" s="63">
        <f t="shared" si="0"/>
        <v>0</v>
      </c>
    </row>
    <row r="17" spans="2:19" s="1" customFormat="1" ht="30" hidden="1" customHeight="1" x14ac:dyDescent="0.45">
      <c r="B17" s="61"/>
      <c r="C17" s="516"/>
      <c r="D17" s="516"/>
      <c r="E17" s="516"/>
      <c r="F17" s="286"/>
      <c r="G17" s="206"/>
      <c r="H17" s="6"/>
      <c r="I17" s="327"/>
      <c r="J17" s="6"/>
      <c r="K17" s="70"/>
      <c r="L17" s="71"/>
      <c r="M17" s="71"/>
      <c r="N17" s="71"/>
      <c r="O17" s="72"/>
      <c r="P17" s="106"/>
      <c r="Q17" s="106"/>
      <c r="R17" s="63"/>
      <c r="S17" s="63">
        <f t="shared" si="0"/>
        <v>0</v>
      </c>
    </row>
    <row r="18" spans="2:19" s="1" customFormat="1" ht="30" customHeight="1" x14ac:dyDescent="0.45">
      <c r="B18" s="61" t="s">
        <v>182</v>
      </c>
      <c r="C18" s="516" t="s">
        <v>183</v>
      </c>
      <c r="D18" s="516"/>
      <c r="E18" s="516"/>
      <c r="F18" s="287" t="s">
        <v>155</v>
      </c>
      <c r="G18" s="206">
        <v>0</v>
      </c>
      <c r="H18" s="6"/>
      <c r="I18" s="327"/>
      <c r="J18" s="6"/>
      <c r="K18" s="70">
        <f>G18*3</f>
        <v>0</v>
      </c>
      <c r="L18" s="71"/>
      <c r="M18" s="71"/>
      <c r="N18" s="71"/>
      <c r="O18" s="72"/>
      <c r="P18" s="106"/>
      <c r="Q18" s="106"/>
      <c r="R18" s="63">
        <v>8456</v>
      </c>
      <c r="S18" s="63">
        <f t="shared" si="0"/>
        <v>0</v>
      </c>
    </row>
    <row r="19" spans="2:19" s="1" customFormat="1" ht="30" hidden="1" customHeight="1" x14ac:dyDescent="0.45">
      <c r="B19" s="61"/>
      <c r="C19" s="516"/>
      <c r="D19" s="516"/>
      <c r="E19" s="516"/>
      <c r="F19" s="286"/>
      <c r="G19" s="206"/>
      <c r="H19" s="6"/>
      <c r="I19" s="327"/>
      <c r="J19" s="6"/>
      <c r="K19" s="70"/>
      <c r="L19" s="71"/>
      <c r="M19" s="71"/>
      <c r="N19" s="71"/>
      <c r="O19" s="72"/>
      <c r="P19" s="106"/>
      <c r="Q19" s="106"/>
      <c r="R19" s="63"/>
      <c r="S19" s="63">
        <f t="shared" si="0"/>
        <v>0</v>
      </c>
    </row>
    <row r="20" spans="2:19" s="1" customFormat="1" ht="32" x14ac:dyDescent="0.45">
      <c r="B20" s="61" t="s">
        <v>184</v>
      </c>
      <c r="C20" s="516" t="s">
        <v>185</v>
      </c>
      <c r="D20" s="516"/>
      <c r="E20" s="516"/>
      <c r="F20" s="287" t="s">
        <v>114</v>
      </c>
      <c r="G20" s="206">
        <v>0</v>
      </c>
      <c r="H20" s="6"/>
      <c r="I20" s="327"/>
      <c r="J20" s="6"/>
      <c r="K20" s="70">
        <f>2*G20</f>
        <v>0</v>
      </c>
      <c r="L20" s="71"/>
      <c r="M20" s="71"/>
      <c r="N20" s="71"/>
      <c r="O20" s="72"/>
      <c r="P20" s="106"/>
      <c r="Q20" s="106"/>
      <c r="R20" s="63">
        <v>9010</v>
      </c>
      <c r="S20" s="63">
        <f t="shared" si="0"/>
        <v>0</v>
      </c>
    </row>
    <row r="21" spans="2:19" s="1" customFormat="1" ht="16.5" hidden="1" customHeight="1" x14ac:dyDescent="0.45">
      <c r="B21" s="61"/>
      <c r="C21" s="516"/>
      <c r="D21" s="516"/>
      <c r="E21" s="516"/>
      <c r="F21" s="286"/>
      <c r="G21" s="206"/>
      <c r="H21" s="6"/>
      <c r="I21" s="327"/>
      <c r="J21" s="6"/>
      <c r="K21" s="70"/>
      <c r="L21" s="71"/>
      <c r="M21" s="71"/>
      <c r="N21" s="71"/>
      <c r="O21" s="72"/>
      <c r="P21" s="106"/>
      <c r="Q21" s="106"/>
      <c r="R21" s="63"/>
      <c r="S21" s="63">
        <f t="shared" si="0"/>
        <v>0</v>
      </c>
    </row>
    <row r="22" spans="2:19" s="1" customFormat="1" ht="42.75" customHeight="1" x14ac:dyDescent="0.45">
      <c r="B22" s="61" t="s">
        <v>186</v>
      </c>
      <c r="C22" s="516" t="s">
        <v>187</v>
      </c>
      <c r="D22" s="516"/>
      <c r="E22" s="516"/>
      <c r="F22" s="287" t="s">
        <v>117</v>
      </c>
      <c r="G22" s="206">
        <v>0</v>
      </c>
      <c r="H22" s="6"/>
      <c r="I22" s="327"/>
      <c r="J22" s="6"/>
      <c r="K22" s="70">
        <f>2*G22</f>
        <v>0</v>
      </c>
      <c r="L22" s="71"/>
      <c r="M22" s="71"/>
      <c r="N22" s="71"/>
      <c r="O22" s="72"/>
      <c r="P22" s="106"/>
      <c r="Q22" s="106"/>
      <c r="R22" s="63">
        <v>8150</v>
      </c>
      <c r="S22" s="63">
        <f t="shared" si="0"/>
        <v>0</v>
      </c>
    </row>
    <row r="23" spans="2:19" s="1" customFormat="1" ht="30" hidden="1" customHeight="1" x14ac:dyDescent="0.45">
      <c r="B23" s="61"/>
      <c r="C23" s="516"/>
      <c r="D23" s="516"/>
      <c r="E23" s="516"/>
      <c r="F23" s="286"/>
      <c r="G23" s="206"/>
      <c r="H23" s="6"/>
      <c r="I23" s="327"/>
      <c r="J23" s="6"/>
      <c r="K23" s="70"/>
      <c r="L23" s="71"/>
      <c r="M23" s="71"/>
      <c r="N23" s="71"/>
      <c r="O23" s="72"/>
      <c r="P23" s="106"/>
      <c r="Q23" s="106"/>
      <c r="R23" s="63"/>
      <c r="S23" s="63">
        <f t="shared" si="0"/>
        <v>0</v>
      </c>
    </row>
    <row r="24" spans="2:19" s="1" customFormat="1" ht="32" x14ac:dyDescent="0.45">
      <c r="B24" s="61" t="s">
        <v>188</v>
      </c>
      <c r="C24" s="516" t="s">
        <v>189</v>
      </c>
      <c r="D24" s="516"/>
      <c r="E24" s="516"/>
      <c r="F24" s="287" t="s">
        <v>75</v>
      </c>
      <c r="G24" s="206">
        <v>0</v>
      </c>
      <c r="H24" s="6"/>
      <c r="I24" s="327"/>
      <c r="J24" s="6"/>
      <c r="K24" s="70">
        <f>G24</f>
        <v>0</v>
      </c>
      <c r="L24" s="71"/>
      <c r="M24" s="71"/>
      <c r="N24" s="71"/>
      <c r="O24" s="72"/>
      <c r="P24" s="106"/>
      <c r="Q24" s="106"/>
      <c r="R24" s="63">
        <v>11030</v>
      </c>
      <c r="S24" s="63">
        <f t="shared" si="0"/>
        <v>0</v>
      </c>
    </row>
    <row r="25" spans="2:19" s="1" customFormat="1" ht="30" hidden="1" customHeight="1" x14ac:dyDescent="0.45">
      <c r="B25" s="61"/>
      <c r="C25" s="516"/>
      <c r="D25" s="516"/>
      <c r="E25" s="516"/>
      <c r="F25" s="286"/>
      <c r="G25" s="206"/>
      <c r="H25" s="6"/>
      <c r="I25" s="327"/>
      <c r="J25" s="6"/>
      <c r="K25" s="70"/>
      <c r="L25" s="71"/>
      <c r="M25" s="71"/>
      <c r="N25" s="71"/>
      <c r="O25" s="72"/>
      <c r="P25" s="106"/>
      <c r="Q25" s="106"/>
      <c r="R25" s="63"/>
      <c r="S25" s="63">
        <f t="shared" si="0"/>
        <v>0</v>
      </c>
    </row>
    <row r="26" spans="2:19" s="1" customFormat="1" ht="42.75" customHeight="1" x14ac:dyDescent="0.45">
      <c r="B26" s="61" t="s">
        <v>190</v>
      </c>
      <c r="C26" s="516" t="s">
        <v>191</v>
      </c>
      <c r="D26" s="516"/>
      <c r="E26" s="516"/>
      <c r="F26" s="287" t="s">
        <v>72</v>
      </c>
      <c r="G26" s="206">
        <v>0</v>
      </c>
      <c r="H26" s="6"/>
      <c r="I26" s="327"/>
      <c r="J26" s="6"/>
      <c r="K26" s="70">
        <f>2*G26</f>
        <v>0</v>
      </c>
      <c r="L26" s="71"/>
      <c r="M26" s="71"/>
      <c r="N26" s="71"/>
      <c r="O26" s="72"/>
      <c r="P26" s="106"/>
      <c r="Q26" s="106"/>
      <c r="R26" s="63">
        <v>5637</v>
      </c>
      <c r="S26" s="63">
        <f t="shared" si="0"/>
        <v>0</v>
      </c>
    </row>
    <row r="27" spans="2:19" s="1" customFormat="1" ht="30" hidden="1" customHeight="1" x14ac:dyDescent="0.45">
      <c r="B27" s="61"/>
      <c r="C27" s="516"/>
      <c r="D27" s="516"/>
      <c r="E27" s="516"/>
      <c r="F27" s="286"/>
      <c r="G27" s="206"/>
      <c r="H27" s="6"/>
      <c r="I27" s="327"/>
      <c r="J27" s="6"/>
      <c r="K27" s="70"/>
      <c r="L27" s="71"/>
      <c r="M27" s="71"/>
      <c r="N27" s="71"/>
      <c r="O27" s="72"/>
      <c r="P27" s="106"/>
      <c r="Q27" s="106"/>
      <c r="R27" s="63"/>
      <c r="S27" s="63">
        <f t="shared" si="0"/>
        <v>0</v>
      </c>
    </row>
    <row r="28" spans="2:19" s="1" customFormat="1" ht="30" customHeight="1" x14ac:dyDescent="0.45">
      <c r="B28" s="61" t="s">
        <v>192</v>
      </c>
      <c r="C28" s="516" t="s">
        <v>193</v>
      </c>
      <c r="D28" s="516"/>
      <c r="E28" s="516"/>
      <c r="F28" s="287" t="s">
        <v>194</v>
      </c>
      <c r="G28" s="206">
        <v>0</v>
      </c>
      <c r="H28" s="6"/>
      <c r="I28" s="327"/>
      <c r="J28" s="6"/>
      <c r="K28" s="70"/>
      <c r="L28" s="71"/>
      <c r="M28" s="114">
        <f>G28</f>
        <v>0</v>
      </c>
      <c r="N28" s="71"/>
      <c r="O28" s="72"/>
      <c r="P28" s="106"/>
      <c r="Q28" s="106"/>
      <c r="R28" s="63">
        <v>31191</v>
      </c>
      <c r="S28" s="63">
        <f t="shared" si="0"/>
        <v>0</v>
      </c>
    </row>
    <row r="29" spans="2:19" s="1" customFormat="1" ht="30" hidden="1" customHeight="1" x14ac:dyDescent="0.45">
      <c r="B29" s="61"/>
      <c r="C29" s="166"/>
      <c r="D29" s="166"/>
      <c r="E29" s="166"/>
      <c r="F29" s="286"/>
      <c r="G29" s="206"/>
      <c r="H29" s="6"/>
      <c r="I29" s="327"/>
      <c r="J29" s="6"/>
      <c r="K29" s="70"/>
      <c r="L29" s="71"/>
      <c r="M29" s="71"/>
      <c r="N29" s="71"/>
      <c r="O29" s="72"/>
      <c r="P29" s="106"/>
      <c r="Q29" s="106"/>
      <c r="R29" s="63"/>
      <c r="S29" s="63">
        <f t="shared" si="0"/>
        <v>0</v>
      </c>
    </row>
    <row r="30" spans="2:19" s="1" customFormat="1" ht="30" customHeight="1" x14ac:dyDescent="0.45">
      <c r="B30" s="61" t="s">
        <v>195</v>
      </c>
      <c r="C30" s="423" t="s">
        <v>241</v>
      </c>
      <c r="D30" s="423"/>
      <c r="E30" s="423"/>
      <c r="F30" s="287" t="s">
        <v>77</v>
      </c>
      <c r="G30" s="206">
        <v>0</v>
      </c>
      <c r="H30" s="6"/>
      <c r="I30" s="327"/>
      <c r="J30" s="6"/>
      <c r="K30" s="70"/>
      <c r="L30" s="71"/>
      <c r="M30" s="71"/>
      <c r="N30" s="71"/>
      <c r="O30" s="71">
        <f>(G30*R30)/128000</f>
        <v>0</v>
      </c>
      <c r="P30" s="106"/>
      <c r="Q30" s="106"/>
      <c r="R30" s="63">
        <f>IF(C30="",0,LEFT(RIGHT(C30,8),2)*2000)</f>
        <v>128000</v>
      </c>
      <c r="S30" s="63">
        <f t="shared" si="0"/>
        <v>0</v>
      </c>
    </row>
    <row r="31" spans="2:19" s="1" customFormat="1" ht="30" hidden="1" customHeight="1" x14ac:dyDescent="0.45">
      <c r="B31" s="61"/>
      <c r="C31" s="166"/>
      <c r="D31" s="166"/>
      <c r="E31" s="166"/>
      <c r="F31" s="286"/>
      <c r="G31" s="206"/>
      <c r="H31" s="6"/>
      <c r="I31" s="327"/>
      <c r="J31" s="6"/>
      <c r="K31" s="70"/>
      <c r="L31" s="71"/>
      <c r="M31" s="71"/>
      <c r="N31" s="71"/>
      <c r="O31" s="72"/>
      <c r="P31" s="106"/>
      <c r="Q31" s="106"/>
      <c r="R31" s="63"/>
      <c r="S31" s="63">
        <f t="shared" si="0"/>
        <v>0</v>
      </c>
    </row>
    <row r="32" spans="2:19" s="1" customFormat="1" ht="30" customHeight="1" x14ac:dyDescent="0.45">
      <c r="B32" s="61" t="s">
        <v>196</v>
      </c>
      <c r="C32" s="516" t="s">
        <v>197</v>
      </c>
      <c r="D32" s="516"/>
      <c r="E32" s="516"/>
      <c r="F32" s="287" t="s">
        <v>134</v>
      </c>
      <c r="G32" s="206">
        <v>0</v>
      </c>
      <c r="H32" s="6"/>
      <c r="I32" s="327"/>
      <c r="J32" s="6"/>
      <c r="K32" s="70"/>
      <c r="L32" s="71"/>
      <c r="M32" s="71"/>
      <c r="N32" s="71"/>
      <c r="O32" s="72"/>
      <c r="P32" s="106">
        <f>G32</f>
        <v>0</v>
      </c>
      <c r="Q32" s="106"/>
      <c r="R32" s="63">
        <v>17833</v>
      </c>
      <c r="S32" s="63">
        <f t="shared" si="0"/>
        <v>0</v>
      </c>
    </row>
    <row r="33" spans="2:19" s="1" customFormat="1" ht="30" hidden="1" customHeight="1" x14ac:dyDescent="0.45">
      <c r="B33" s="61"/>
      <c r="C33" s="516"/>
      <c r="D33" s="516"/>
      <c r="E33" s="516"/>
      <c r="F33" s="286"/>
      <c r="G33" s="206"/>
      <c r="H33" s="6"/>
      <c r="I33" s="327"/>
      <c r="J33" s="6"/>
      <c r="K33" s="70"/>
      <c r="L33" s="71"/>
      <c r="M33" s="71"/>
      <c r="N33" s="71"/>
      <c r="O33" s="72"/>
      <c r="P33" s="106"/>
      <c r="Q33" s="106"/>
      <c r="R33" s="63"/>
      <c r="S33" s="63">
        <f t="shared" si="0"/>
        <v>0</v>
      </c>
    </row>
    <row r="34" spans="2:19" s="1" customFormat="1" ht="30" customHeight="1" x14ac:dyDescent="0.45">
      <c r="B34" s="61" t="s">
        <v>198</v>
      </c>
      <c r="C34" s="516" t="s">
        <v>199</v>
      </c>
      <c r="D34" s="516"/>
      <c r="E34" s="516"/>
      <c r="F34" s="287" t="s">
        <v>80</v>
      </c>
      <c r="G34" s="206">
        <v>0</v>
      </c>
      <c r="H34" s="6"/>
      <c r="I34" s="327"/>
      <c r="J34" s="6"/>
      <c r="K34" s="70"/>
      <c r="L34" s="71"/>
      <c r="M34" s="71"/>
      <c r="N34" s="71"/>
      <c r="O34" s="72"/>
      <c r="P34" s="106">
        <f>G34</f>
        <v>0</v>
      </c>
      <c r="Q34" s="106"/>
      <c r="R34" s="63">
        <v>4412</v>
      </c>
      <c r="S34" s="63">
        <f t="shared" si="0"/>
        <v>0</v>
      </c>
    </row>
    <row r="35" spans="2:19" s="1" customFormat="1" ht="30" hidden="1" customHeight="1" x14ac:dyDescent="0.45">
      <c r="B35" s="61"/>
      <c r="C35" s="516"/>
      <c r="D35" s="516"/>
      <c r="E35" s="516"/>
      <c r="F35" s="286"/>
      <c r="G35" s="206"/>
      <c r="H35" s="6"/>
      <c r="I35" s="327"/>
      <c r="J35" s="6"/>
      <c r="K35" s="70"/>
      <c r="L35" s="71"/>
      <c r="M35" s="71"/>
      <c r="N35" s="71"/>
      <c r="O35" s="72"/>
      <c r="P35" s="106"/>
      <c r="Q35" s="106"/>
      <c r="R35" s="63"/>
      <c r="S35" s="63">
        <f t="shared" si="0"/>
        <v>0</v>
      </c>
    </row>
    <row r="36" spans="2:19" s="1" customFormat="1" ht="30" customHeight="1" x14ac:dyDescent="0.45">
      <c r="B36" s="61" t="s">
        <v>200</v>
      </c>
      <c r="C36" s="516" t="s">
        <v>201</v>
      </c>
      <c r="D36" s="516"/>
      <c r="E36" s="516"/>
      <c r="F36" s="287" t="s">
        <v>83</v>
      </c>
      <c r="G36" s="206">
        <v>0</v>
      </c>
      <c r="H36" s="6"/>
      <c r="I36" s="327"/>
      <c r="J36" s="6"/>
      <c r="K36" s="70"/>
      <c r="L36" s="71"/>
      <c r="M36" s="71"/>
      <c r="N36" s="71"/>
      <c r="O36" s="72"/>
      <c r="P36" s="106">
        <f>G36</f>
        <v>0</v>
      </c>
      <c r="Q36" s="106"/>
      <c r="R36" s="63">
        <v>6477</v>
      </c>
      <c r="S36" s="63">
        <f t="shared" si="0"/>
        <v>0</v>
      </c>
    </row>
    <row r="37" spans="2:19" s="1" customFormat="1" ht="30" hidden="1" customHeight="1" x14ac:dyDescent="0.45">
      <c r="B37" s="61"/>
      <c r="C37" s="516"/>
      <c r="D37" s="516"/>
      <c r="E37" s="516"/>
      <c r="F37" s="286"/>
      <c r="G37" s="206"/>
      <c r="H37" s="6"/>
      <c r="I37" s="327"/>
      <c r="J37" s="6"/>
      <c r="K37" s="70"/>
      <c r="L37" s="73"/>
      <c r="M37" s="73"/>
      <c r="N37" s="73"/>
      <c r="O37" s="72"/>
      <c r="P37" s="106"/>
      <c r="Q37" s="106"/>
      <c r="R37" s="63"/>
      <c r="S37" s="63">
        <f t="shared" si="0"/>
        <v>0</v>
      </c>
    </row>
    <row r="38" spans="2:19" s="1" customFormat="1" ht="30" customHeight="1" x14ac:dyDescent="0.45">
      <c r="B38" s="61" t="s">
        <v>202</v>
      </c>
      <c r="C38" s="516" t="s">
        <v>203</v>
      </c>
      <c r="D38" s="516"/>
      <c r="E38" s="516"/>
      <c r="F38" s="287" t="s">
        <v>142</v>
      </c>
      <c r="G38" s="206">
        <v>0</v>
      </c>
      <c r="H38" s="6"/>
      <c r="I38" s="327"/>
      <c r="J38" s="6"/>
      <c r="K38" s="70"/>
      <c r="L38" s="71"/>
      <c r="M38" s="71"/>
      <c r="N38" s="106">
        <f>G38</f>
        <v>0</v>
      </c>
      <c r="O38" s="72"/>
      <c r="P38" s="106"/>
      <c r="Q38" s="106"/>
      <c r="R38" s="63">
        <v>23232</v>
      </c>
      <c r="S38" s="63">
        <f t="shared" si="0"/>
        <v>0</v>
      </c>
    </row>
    <row r="39" spans="2:19" s="1" customFormat="1" ht="30" hidden="1" customHeight="1" x14ac:dyDescent="0.45">
      <c r="B39" s="61"/>
      <c r="C39" s="516"/>
      <c r="D39" s="516"/>
      <c r="E39" s="516"/>
      <c r="F39" s="286"/>
      <c r="G39" s="206"/>
      <c r="H39" s="6"/>
      <c r="I39" s="327"/>
      <c r="J39" s="6"/>
      <c r="K39" s="70"/>
      <c r="L39" s="73"/>
      <c r="M39" s="73"/>
      <c r="N39" s="73"/>
      <c r="O39" s="72"/>
      <c r="P39" s="106"/>
      <c r="Q39" s="106"/>
      <c r="R39" s="63"/>
      <c r="S39" s="63">
        <f t="shared" si="0"/>
        <v>0</v>
      </c>
    </row>
    <row r="40" spans="2:19" s="1" customFormat="1" ht="30" customHeight="1" thickBot="1" x14ac:dyDescent="0.5">
      <c r="B40" s="284" t="s">
        <v>204</v>
      </c>
      <c r="C40" s="516" t="s">
        <v>88</v>
      </c>
      <c r="D40" s="516"/>
      <c r="E40" s="516"/>
      <c r="F40" s="288" t="s">
        <v>144</v>
      </c>
      <c r="G40" s="207">
        <v>0</v>
      </c>
      <c r="H40" s="6"/>
      <c r="I40" s="327"/>
      <c r="J40" s="6"/>
      <c r="K40" s="70"/>
      <c r="L40" s="73"/>
      <c r="M40" s="73"/>
      <c r="N40" s="73"/>
      <c r="O40" s="72"/>
      <c r="P40" s="106"/>
      <c r="Q40" s="106">
        <f>G40</f>
        <v>0</v>
      </c>
      <c r="R40" s="63">
        <v>3872</v>
      </c>
      <c r="S40" s="63">
        <f t="shared" si="0"/>
        <v>0</v>
      </c>
    </row>
    <row r="41" spans="2:19" s="1" customFormat="1" ht="18" thickBot="1" x14ac:dyDescent="0.5">
      <c r="B41" s="517" t="s">
        <v>475</v>
      </c>
      <c r="C41" s="518"/>
      <c r="D41" s="518"/>
      <c r="E41" s="518"/>
      <c r="F41" s="519"/>
      <c r="G41" s="520"/>
      <c r="H41" s="137"/>
      <c r="I41" s="328"/>
      <c r="J41" s="137"/>
      <c r="K41" s="289">
        <f>SUM(K6:K40)</f>
        <v>0</v>
      </c>
      <c r="L41" s="290">
        <f>SUM(L6:L40)</f>
        <v>0</v>
      </c>
      <c r="M41" s="290">
        <f t="shared" ref="M41:Q41" si="1">SUM(M6:M40)</f>
        <v>0</v>
      </c>
      <c r="N41" s="291">
        <f t="shared" si="1"/>
        <v>0</v>
      </c>
      <c r="O41" s="291">
        <f t="shared" si="1"/>
        <v>0</v>
      </c>
      <c r="P41" s="291">
        <f t="shared" si="1"/>
        <v>0</v>
      </c>
      <c r="Q41" s="292">
        <f t="shared" si="1"/>
        <v>0</v>
      </c>
      <c r="R41" s="56"/>
      <c r="S41" s="56">
        <f>SUM(S6:S40)</f>
        <v>0</v>
      </c>
    </row>
  </sheetData>
  <sheetProtection algorithmName="SHA-512" hashValue="m8QNy6OQkxNhAjMQMIQSA2+F72QYO1lp+BFlLZM4iHrFrQNypAfBImuieEO/9TKn8gTUY1jg8z0IWQyBnfjw6A==" saltValue="7UUossswzBagIrQyk9yDmQ==" spinCount="100000" sheet="1" objects="1" scenarios="1"/>
  <mergeCells count="46">
    <mergeCell ref="G2:G5"/>
    <mergeCell ref="K2:K4"/>
    <mergeCell ref="L2:L4"/>
    <mergeCell ref="R2:R5"/>
    <mergeCell ref="S2:S5"/>
    <mergeCell ref="M2:M4"/>
    <mergeCell ref="N2:N4"/>
    <mergeCell ref="O2:O4"/>
    <mergeCell ref="P2:P4"/>
    <mergeCell ref="Q2:Q4"/>
    <mergeCell ref="I2:I5"/>
    <mergeCell ref="C23:E23"/>
    <mergeCell ref="C24:E24"/>
    <mergeCell ref="C25:E25"/>
    <mergeCell ref="B2:E2"/>
    <mergeCell ref="F2:F5"/>
    <mergeCell ref="B5:E5"/>
    <mergeCell ref="B41:G41"/>
    <mergeCell ref="C8:E8"/>
    <mergeCell ref="C6:E6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6:E26"/>
    <mergeCell ref="C27:E27"/>
    <mergeCell ref="C28:E28"/>
    <mergeCell ref="C32:E32"/>
    <mergeCell ref="C33:E33"/>
    <mergeCell ref="C39:E39"/>
    <mergeCell ref="C40:E40"/>
    <mergeCell ref="C30:E30"/>
    <mergeCell ref="C34:E34"/>
    <mergeCell ref="C35:E35"/>
    <mergeCell ref="C36:E36"/>
    <mergeCell ref="C37:E37"/>
    <mergeCell ref="C38:E38"/>
  </mergeCells>
  <conditionalFormatting sqref="I14 I12 G12 G14">
    <cfRule type="expression" dxfId="3" priority="1">
      <formula>$I12&gt;$G12</formula>
    </cfRule>
  </conditionalFormatting>
  <dataValidations count="6">
    <dataValidation type="whole" allowBlank="1" showInputMessage="1" showErrorMessage="1" sqref="G7 G13:G15 G11 G9 G17:G29 G31:G40">
      <formula1>0</formula1>
      <formula2>999999</formula2>
    </dataValidation>
    <dataValidation type="whole" allowBlank="1" showInputMessage="1" showErrorMessage="1" sqref="G6 G12 G10 G8">
      <formula1>0</formula1>
      <formula2>1000</formula2>
    </dataValidation>
    <dataValidation type="list" allowBlank="1" showInputMessage="1" showErrorMessage="1" error="vyberte možnost z nabídky" prompt="vyberte z nabídky jednu možnost" sqref="C30">
      <formula1>ICT</formula1>
    </dataValidation>
    <dataValidation type="whole" allowBlank="1" showErrorMessage="1" prompt="nejméně 2" sqref="G16">
      <formula1>0</formula1>
      <formula2>999999</formula2>
    </dataValidation>
    <dataValidation type="whole" allowBlank="1" showInputMessage="1" showErrorMessage="1" prompt="V názvu aktivity vyberte z nabídky tu variantu aktivity, kterou jste pro daný subjekt zvolili v žádosti o podporu." sqref="G30">
      <formula1>0</formula1>
      <formula2>999999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2 I14">
      <formula1>G12</formula1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B1:S39"/>
  <sheetViews>
    <sheetView topLeftCell="A2" workbookViewId="0">
      <selection activeCell="F22" sqref="F22"/>
    </sheetView>
  </sheetViews>
  <sheetFormatPr defaultColWidth="9.1796875" defaultRowHeight="16" x14ac:dyDescent="0.45"/>
  <cols>
    <col min="1" max="1" width="1.7265625" style="2" customWidth="1"/>
    <col min="2" max="2" width="7.7265625" style="5" customWidth="1"/>
    <col min="3" max="3" width="25.453125" style="3" customWidth="1"/>
    <col min="4" max="4" width="31.26953125" style="3" customWidth="1"/>
    <col min="5" max="5" width="7.81640625" style="3" customWidth="1"/>
    <col min="6" max="6" width="58.1796875" style="3" customWidth="1"/>
    <col min="7" max="7" width="18.453125" style="3" customWidth="1"/>
    <col min="8" max="8" width="2.81640625" style="6" customWidth="1"/>
    <col min="9" max="9" width="18.453125" style="6" customWidth="1"/>
    <col min="10" max="10" width="2.81640625" style="6" customWidth="1"/>
    <col min="11" max="17" width="8.81640625" style="3" customWidth="1"/>
    <col min="18" max="18" width="12.81640625" style="2" customWidth="1"/>
    <col min="19" max="19" width="13.453125" style="2" customWidth="1"/>
    <col min="20" max="16384" width="9.1796875" style="2"/>
  </cols>
  <sheetData>
    <row r="1" spans="2:19" ht="16.5" thickBot="1" x14ac:dyDescent="0.5">
      <c r="B1" s="22" t="s">
        <v>28</v>
      </c>
      <c r="C1" s="22"/>
      <c r="D1" s="2"/>
      <c r="E1" s="2"/>
    </row>
    <row r="2" spans="2:19" ht="45.75" customHeight="1" x14ac:dyDescent="0.45">
      <c r="B2" s="555" t="s">
        <v>45</v>
      </c>
      <c r="C2" s="556"/>
      <c r="D2" s="556"/>
      <c r="E2" s="557"/>
      <c r="F2" s="558" t="s">
        <v>469</v>
      </c>
      <c r="G2" s="563" t="s">
        <v>471</v>
      </c>
      <c r="I2" s="565" t="s">
        <v>484</v>
      </c>
      <c r="K2" s="550" t="s">
        <v>11</v>
      </c>
      <c r="L2" s="553" t="s">
        <v>0</v>
      </c>
      <c r="M2" s="553" t="s">
        <v>1</v>
      </c>
      <c r="N2" s="553" t="s">
        <v>90</v>
      </c>
      <c r="O2" s="553" t="s">
        <v>91</v>
      </c>
      <c r="P2" s="553" t="s">
        <v>92</v>
      </c>
      <c r="Q2" s="553" t="s">
        <v>93</v>
      </c>
      <c r="R2" s="571" t="s">
        <v>18</v>
      </c>
      <c r="S2" s="568" t="s">
        <v>470</v>
      </c>
    </row>
    <row r="3" spans="2:19" s="117" customFormat="1" ht="24" customHeight="1" x14ac:dyDescent="0.35">
      <c r="B3" s="215"/>
      <c r="C3" s="216" t="s">
        <v>466</v>
      </c>
      <c r="D3" s="208"/>
      <c r="E3" s="217"/>
      <c r="F3" s="559"/>
      <c r="G3" s="564"/>
      <c r="H3" s="116"/>
      <c r="I3" s="566"/>
      <c r="J3" s="116"/>
      <c r="K3" s="551"/>
      <c r="L3" s="554"/>
      <c r="M3" s="554"/>
      <c r="N3" s="554"/>
      <c r="O3" s="554"/>
      <c r="P3" s="554"/>
      <c r="Q3" s="554"/>
      <c r="R3" s="572"/>
      <c r="S3" s="569"/>
    </row>
    <row r="4" spans="2:19" s="3" customFormat="1" ht="24" customHeight="1" x14ac:dyDescent="0.45">
      <c r="B4" s="215"/>
      <c r="C4" s="216" t="s">
        <v>467</v>
      </c>
      <c r="D4" s="208"/>
      <c r="E4" s="217"/>
      <c r="F4" s="559"/>
      <c r="G4" s="564"/>
      <c r="H4" s="6"/>
      <c r="I4" s="566"/>
      <c r="J4" s="6"/>
      <c r="K4" s="551"/>
      <c r="L4" s="554"/>
      <c r="M4" s="554"/>
      <c r="N4" s="554"/>
      <c r="O4" s="554"/>
      <c r="P4" s="554"/>
      <c r="Q4" s="554"/>
      <c r="R4" s="572"/>
      <c r="S4" s="569"/>
    </row>
    <row r="5" spans="2:19" s="4" customFormat="1" ht="19.5" customHeight="1" thickBot="1" x14ac:dyDescent="0.5">
      <c r="B5" s="560"/>
      <c r="C5" s="561"/>
      <c r="D5" s="561"/>
      <c r="E5" s="562"/>
      <c r="F5" s="559"/>
      <c r="G5" s="564"/>
      <c r="H5" s="6"/>
      <c r="I5" s="567"/>
      <c r="J5" s="6"/>
      <c r="K5" s="280">
        <v>54000</v>
      </c>
      <c r="L5" s="281">
        <v>50501</v>
      </c>
      <c r="M5" s="281">
        <v>52601</v>
      </c>
      <c r="N5" s="281">
        <v>52602</v>
      </c>
      <c r="O5" s="281">
        <v>52106</v>
      </c>
      <c r="P5" s="281">
        <v>51212</v>
      </c>
      <c r="Q5" s="281">
        <v>51017</v>
      </c>
      <c r="R5" s="573"/>
      <c r="S5" s="570"/>
    </row>
    <row r="6" spans="2:19" s="1" customFormat="1" ht="30" customHeight="1" x14ac:dyDescent="0.45">
      <c r="B6" s="52" t="s">
        <v>205</v>
      </c>
      <c r="C6" s="552" t="s">
        <v>206</v>
      </c>
      <c r="D6" s="552"/>
      <c r="E6" s="552"/>
      <c r="F6" s="297" t="s">
        <v>34</v>
      </c>
      <c r="G6" s="205">
        <v>0</v>
      </c>
      <c r="H6" s="6"/>
      <c r="I6" s="327"/>
      <c r="J6" s="6"/>
      <c r="K6" s="39"/>
      <c r="L6" s="40">
        <f>G6*1/120</f>
        <v>0</v>
      </c>
      <c r="M6" s="40"/>
      <c r="N6" s="40"/>
      <c r="O6" s="41"/>
      <c r="P6" s="107"/>
      <c r="Q6" s="107"/>
      <c r="R6" s="49">
        <v>3617</v>
      </c>
      <c r="S6" s="49">
        <f t="shared" ref="S6:S38" si="0">R6*G6</f>
        <v>0</v>
      </c>
    </row>
    <row r="7" spans="2:19" s="1" customFormat="1" ht="30" hidden="1" customHeight="1" x14ac:dyDescent="0.45">
      <c r="B7" s="53"/>
      <c r="C7" s="54"/>
      <c r="D7" s="54"/>
      <c r="E7" s="54"/>
      <c r="F7" s="298"/>
      <c r="G7" s="206"/>
      <c r="H7" s="6"/>
      <c r="I7" s="327"/>
      <c r="J7" s="6"/>
      <c r="K7" s="42"/>
      <c r="L7" s="43"/>
      <c r="M7" s="43"/>
      <c r="N7" s="43"/>
      <c r="O7" s="44"/>
      <c r="P7" s="108"/>
      <c r="Q7" s="108"/>
      <c r="R7" s="50"/>
      <c r="S7" s="50">
        <f t="shared" si="0"/>
        <v>0</v>
      </c>
    </row>
    <row r="8" spans="2:19" s="1" customFormat="1" ht="30" customHeight="1" x14ac:dyDescent="0.45">
      <c r="B8" s="55" t="s">
        <v>207</v>
      </c>
      <c r="C8" s="545" t="s">
        <v>208</v>
      </c>
      <c r="D8" s="545"/>
      <c r="E8" s="545"/>
      <c r="F8" s="299" t="s">
        <v>35</v>
      </c>
      <c r="G8" s="206">
        <v>0</v>
      </c>
      <c r="H8" s="6"/>
      <c r="I8" s="327"/>
      <c r="J8" s="6"/>
      <c r="K8" s="45"/>
      <c r="L8" s="46">
        <f>G8*1/120</f>
        <v>0</v>
      </c>
      <c r="M8" s="46"/>
      <c r="N8" s="46"/>
      <c r="O8" s="47"/>
      <c r="P8" s="109"/>
      <c r="Q8" s="109"/>
      <c r="R8" s="51">
        <v>5871</v>
      </c>
      <c r="S8" s="51">
        <f t="shared" si="0"/>
        <v>0</v>
      </c>
    </row>
    <row r="9" spans="2:19" s="1" customFormat="1" ht="30" hidden="1" customHeight="1" x14ac:dyDescent="0.45">
      <c r="B9" s="55"/>
      <c r="C9" s="167"/>
      <c r="D9" s="167"/>
      <c r="E9" s="167"/>
      <c r="F9" s="298"/>
      <c r="G9" s="206"/>
      <c r="H9" s="6"/>
      <c r="I9" s="327"/>
      <c r="J9" s="6"/>
      <c r="K9" s="45"/>
      <c r="L9" s="46"/>
      <c r="M9" s="46"/>
      <c r="N9" s="46"/>
      <c r="O9" s="47"/>
      <c r="P9" s="109"/>
      <c r="Q9" s="109"/>
      <c r="R9" s="51"/>
      <c r="S9" s="51">
        <f t="shared" si="0"/>
        <v>0</v>
      </c>
    </row>
    <row r="10" spans="2:19" s="1" customFormat="1" ht="30" customHeight="1" x14ac:dyDescent="0.45">
      <c r="B10" s="55" t="s">
        <v>209</v>
      </c>
      <c r="C10" s="545" t="s">
        <v>210</v>
      </c>
      <c r="D10" s="545"/>
      <c r="E10" s="545"/>
      <c r="F10" s="299" t="s">
        <v>211</v>
      </c>
      <c r="G10" s="206">
        <v>0</v>
      </c>
      <c r="H10" s="6"/>
      <c r="I10" s="327"/>
      <c r="J10" s="6"/>
      <c r="K10" s="45"/>
      <c r="L10" s="46">
        <f>G10*1/24</f>
        <v>0</v>
      </c>
      <c r="M10" s="46"/>
      <c r="N10" s="46"/>
      <c r="O10" s="47"/>
      <c r="P10" s="109"/>
      <c r="Q10" s="109"/>
      <c r="R10" s="51">
        <v>5233</v>
      </c>
      <c r="S10" s="51">
        <f t="shared" si="0"/>
        <v>0</v>
      </c>
    </row>
    <row r="11" spans="2:19" s="1" customFormat="1" ht="30" hidden="1" customHeight="1" x14ac:dyDescent="0.45">
      <c r="B11" s="55"/>
      <c r="C11" s="545"/>
      <c r="D11" s="545"/>
      <c r="E11" s="545"/>
      <c r="F11" s="298"/>
      <c r="G11" s="206"/>
      <c r="H11" s="6"/>
      <c r="I11" s="327"/>
      <c r="J11" s="6"/>
      <c r="K11" s="45"/>
      <c r="L11" s="46"/>
      <c r="M11" s="46"/>
      <c r="N11" s="46"/>
      <c r="O11" s="47"/>
      <c r="P11" s="109"/>
      <c r="Q11" s="109"/>
      <c r="R11" s="51"/>
      <c r="S11" s="51">
        <f t="shared" si="0"/>
        <v>0</v>
      </c>
    </row>
    <row r="12" spans="2:19" s="1" customFormat="1" ht="30" customHeight="1" x14ac:dyDescent="0.45">
      <c r="B12" s="55" t="s">
        <v>212</v>
      </c>
      <c r="C12" s="545" t="s">
        <v>246</v>
      </c>
      <c r="D12" s="545"/>
      <c r="E12" s="545"/>
      <c r="F12" s="299" t="s">
        <v>33</v>
      </c>
      <c r="G12" s="206">
        <v>0</v>
      </c>
      <c r="H12" s="6"/>
      <c r="I12" s="317">
        <v>0</v>
      </c>
      <c r="J12" s="6"/>
      <c r="K12" s="45">
        <f>I12</f>
        <v>0</v>
      </c>
      <c r="L12" s="46"/>
      <c r="M12" s="46"/>
      <c r="N12" s="46"/>
      <c r="O12" s="47"/>
      <c r="P12" s="109"/>
      <c r="Q12" s="109"/>
      <c r="R12" s="51">
        <v>3480</v>
      </c>
      <c r="S12" s="51">
        <f t="shared" si="0"/>
        <v>0</v>
      </c>
    </row>
    <row r="13" spans="2:19" s="1" customFormat="1" ht="30" hidden="1" customHeight="1" x14ac:dyDescent="0.45">
      <c r="B13" s="55"/>
      <c r="C13" s="545"/>
      <c r="D13" s="545"/>
      <c r="E13" s="545"/>
      <c r="F13" s="298"/>
      <c r="G13" s="206"/>
      <c r="H13" s="6"/>
      <c r="I13" s="327"/>
      <c r="J13" s="6"/>
      <c r="K13" s="45"/>
      <c r="L13" s="46"/>
      <c r="M13" s="46"/>
      <c r="N13" s="46"/>
      <c r="O13" s="47"/>
      <c r="P13" s="109"/>
      <c r="Q13" s="109"/>
      <c r="R13" s="51"/>
      <c r="S13" s="51">
        <f t="shared" si="0"/>
        <v>0</v>
      </c>
    </row>
    <row r="14" spans="2:19" s="1" customFormat="1" ht="30" customHeight="1" x14ac:dyDescent="0.45">
      <c r="B14" s="55" t="s">
        <v>213</v>
      </c>
      <c r="C14" s="545" t="s">
        <v>255</v>
      </c>
      <c r="D14" s="545"/>
      <c r="E14" s="545"/>
      <c r="F14" s="299" t="s">
        <v>33</v>
      </c>
      <c r="G14" s="206">
        <v>0</v>
      </c>
      <c r="H14" s="6"/>
      <c r="I14" s="317">
        <v>0</v>
      </c>
      <c r="J14" s="6"/>
      <c r="K14" s="45">
        <f>I14</f>
        <v>0</v>
      </c>
      <c r="L14" s="46"/>
      <c r="M14" s="46"/>
      <c r="N14" s="46"/>
      <c r="O14" s="47"/>
      <c r="P14" s="109"/>
      <c r="Q14" s="109"/>
      <c r="R14" s="51">
        <v>3480</v>
      </c>
      <c r="S14" s="51">
        <f t="shared" si="0"/>
        <v>0</v>
      </c>
    </row>
    <row r="15" spans="2:19" s="1" customFormat="1" ht="20.25" hidden="1" customHeight="1" x14ac:dyDescent="0.45">
      <c r="B15" s="55"/>
      <c r="C15" s="545"/>
      <c r="D15" s="545"/>
      <c r="E15" s="545"/>
      <c r="F15" s="298"/>
      <c r="G15" s="206"/>
      <c r="H15" s="6"/>
      <c r="I15" s="327"/>
      <c r="J15" s="6"/>
      <c r="K15" s="45"/>
      <c r="L15" s="46"/>
      <c r="M15" s="46"/>
      <c r="N15" s="46"/>
      <c r="O15" s="47"/>
      <c r="P15" s="109"/>
      <c r="Q15" s="109"/>
      <c r="R15" s="51"/>
      <c r="S15" s="51">
        <f t="shared" si="0"/>
        <v>0</v>
      </c>
    </row>
    <row r="16" spans="2:19" s="1" customFormat="1" ht="30" customHeight="1" x14ac:dyDescent="0.45">
      <c r="B16" s="55" t="s">
        <v>214</v>
      </c>
      <c r="C16" s="545" t="s">
        <v>258</v>
      </c>
      <c r="D16" s="545"/>
      <c r="E16" s="545"/>
      <c r="F16" s="299" t="s">
        <v>38</v>
      </c>
      <c r="G16" s="206">
        <v>0</v>
      </c>
      <c r="H16" s="6"/>
      <c r="I16" s="327"/>
      <c r="J16" s="6"/>
      <c r="K16" s="45">
        <f>G16</f>
        <v>0</v>
      </c>
      <c r="L16" s="46"/>
      <c r="M16" s="46"/>
      <c r="N16" s="46"/>
      <c r="O16" s="47"/>
      <c r="P16" s="109"/>
      <c r="Q16" s="109"/>
      <c r="R16" s="51">
        <v>1360</v>
      </c>
      <c r="S16" s="51">
        <f t="shared" si="0"/>
        <v>0</v>
      </c>
    </row>
    <row r="17" spans="2:19" s="1" customFormat="1" ht="30" hidden="1" customHeight="1" x14ac:dyDescent="0.45">
      <c r="B17" s="55"/>
      <c r="C17" s="545"/>
      <c r="D17" s="545"/>
      <c r="E17" s="545"/>
      <c r="F17" s="298"/>
      <c r="G17" s="206"/>
      <c r="H17" s="6"/>
      <c r="I17" s="327"/>
      <c r="J17" s="6"/>
      <c r="K17" s="45"/>
      <c r="L17" s="46"/>
      <c r="M17" s="46"/>
      <c r="N17" s="46"/>
      <c r="O17" s="47"/>
      <c r="P17" s="109"/>
      <c r="Q17" s="109"/>
      <c r="R17" s="51"/>
      <c r="S17" s="51">
        <f t="shared" si="0"/>
        <v>0</v>
      </c>
    </row>
    <row r="18" spans="2:19" s="1" customFormat="1" ht="30" customHeight="1" x14ac:dyDescent="0.45">
      <c r="B18" s="55" t="s">
        <v>215</v>
      </c>
      <c r="C18" s="545" t="s">
        <v>216</v>
      </c>
      <c r="D18" s="545"/>
      <c r="E18" s="545"/>
      <c r="F18" s="299" t="s">
        <v>217</v>
      </c>
      <c r="G18" s="206">
        <v>0</v>
      </c>
      <c r="H18" s="6"/>
      <c r="I18" s="327"/>
      <c r="J18" s="6"/>
      <c r="K18" s="45">
        <f>G18*3</f>
        <v>0</v>
      </c>
      <c r="L18" s="46"/>
      <c r="M18" s="46"/>
      <c r="N18" s="46"/>
      <c r="O18" s="47"/>
      <c r="P18" s="109"/>
      <c r="Q18" s="109"/>
      <c r="R18" s="51">
        <v>8456</v>
      </c>
      <c r="S18" s="51">
        <f t="shared" si="0"/>
        <v>0</v>
      </c>
    </row>
    <row r="19" spans="2:19" s="1" customFormat="1" ht="30" hidden="1" customHeight="1" x14ac:dyDescent="0.45">
      <c r="B19" s="55"/>
      <c r="C19" s="545"/>
      <c r="D19" s="545"/>
      <c r="E19" s="545"/>
      <c r="F19" s="298"/>
      <c r="G19" s="206"/>
      <c r="H19" s="6"/>
      <c r="I19" s="327"/>
      <c r="J19" s="6"/>
      <c r="K19" s="45"/>
      <c r="L19" s="46"/>
      <c r="M19" s="46"/>
      <c r="N19" s="46"/>
      <c r="O19" s="47"/>
      <c r="P19" s="109"/>
      <c r="Q19" s="109"/>
      <c r="R19" s="51"/>
      <c r="S19" s="51">
        <f t="shared" si="0"/>
        <v>0</v>
      </c>
    </row>
    <row r="20" spans="2:19" s="1" customFormat="1" ht="32" x14ac:dyDescent="0.45">
      <c r="B20" s="55" t="s">
        <v>218</v>
      </c>
      <c r="C20" s="545" t="s">
        <v>95</v>
      </c>
      <c r="D20" s="545"/>
      <c r="E20" s="545"/>
      <c r="F20" s="299" t="s">
        <v>219</v>
      </c>
      <c r="G20" s="206">
        <v>0</v>
      </c>
      <c r="H20" s="6"/>
      <c r="I20" s="327"/>
      <c r="J20" s="6"/>
      <c r="K20" s="45">
        <f>2*G20</f>
        <v>0</v>
      </c>
      <c r="L20" s="46"/>
      <c r="M20" s="46"/>
      <c r="N20" s="46"/>
      <c r="O20" s="47"/>
      <c r="P20" s="109"/>
      <c r="Q20" s="109"/>
      <c r="R20" s="51">
        <v>9010</v>
      </c>
      <c r="S20" s="51">
        <f t="shared" si="0"/>
        <v>0</v>
      </c>
    </row>
    <row r="21" spans="2:19" s="1" customFormat="1" ht="30" hidden="1" customHeight="1" x14ac:dyDescent="0.45">
      <c r="B21" s="55"/>
      <c r="C21" s="545"/>
      <c r="D21" s="545"/>
      <c r="E21" s="545"/>
      <c r="F21" s="298"/>
      <c r="G21" s="206"/>
      <c r="H21" s="6"/>
      <c r="I21" s="327"/>
      <c r="J21" s="6"/>
      <c r="K21" s="45"/>
      <c r="L21" s="46"/>
      <c r="M21" s="46"/>
      <c r="N21" s="46"/>
      <c r="O21" s="47"/>
      <c r="P21" s="109"/>
      <c r="Q21" s="109"/>
      <c r="R21" s="51"/>
      <c r="S21" s="51">
        <f t="shared" si="0"/>
        <v>0</v>
      </c>
    </row>
    <row r="22" spans="2:19" s="1" customFormat="1" ht="30" customHeight="1" x14ac:dyDescent="0.45">
      <c r="B22" s="55" t="s">
        <v>220</v>
      </c>
      <c r="C22" s="545" t="s">
        <v>221</v>
      </c>
      <c r="D22" s="545"/>
      <c r="E22" s="545"/>
      <c r="F22" s="299" t="s">
        <v>222</v>
      </c>
      <c r="G22" s="206">
        <v>0</v>
      </c>
      <c r="H22" s="6"/>
      <c r="I22" s="327"/>
      <c r="J22" s="6"/>
      <c r="K22" s="45">
        <f>2*G22</f>
        <v>0</v>
      </c>
      <c r="L22" s="46"/>
      <c r="M22" s="46"/>
      <c r="N22" s="46"/>
      <c r="O22" s="47"/>
      <c r="P22" s="109"/>
      <c r="Q22" s="109"/>
      <c r="R22" s="51">
        <v>8150</v>
      </c>
      <c r="S22" s="51">
        <f t="shared" si="0"/>
        <v>0</v>
      </c>
    </row>
    <row r="23" spans="2:19" s="1" customFormat="1" ht="30" hidden="1" customHeight="1" x14ac:dyDescent="0.45">
      <c r="B23" s="55"/>
      <c r="C23" s="545"/>
      <c r="D23" s="545"/>
      <c r="E23" s="545"/>
      <c r="F23" s="298"/>
      <c r="G23" s="206"/>
      <c r="H23" s="6"/>
      <c r="I23" s="327"/>
      <c r="J23" s="6"/>
      <c r="K23" s="45"/>
      <c r="L23" s="46"/>
      <c r="M23" s="46"/>
      <c r="N23" s="46"/>
      <c r="O23" s="47"/>
      <c r="P23" s="109"/>
      <c r="Q23" s="109"/>
      <c r="R23" s="51"/>
      <c r="S23" s="51">
        <f t="shared" si="0"/>
        <v>0</v>
      </c>
    </row>
    <row r="24" spans="2:19" s="1" customFormat="1" ht="32" x14ac:dyDescent="0.45">
      <c r="B24" s="55" t="s">
        <v>223</v>
      </c>
      <c r="C24" s="545" t="s">
        <v>224</v>
      </c>
      <c r="D24" s="545"/>
      <c r="E24" s="545"/>
      <c r="F24" s="299" t="s">
        <v>225</v>
      </c>
      <c r="G24" s="206">
        <v>0</v>
      </c>
      <c r="H24" s="6"/>
      <c r="I24" s="327"/>
      <c r="J24" s="6"/>
      <c r="K24" s="45">
        <f>G24</f>
        <v>0</v>
      </c>
      <c r="L24" s="46"/>
      <c r="M24" s="46"/>
      <c r="N24" s="46"/>
      <c r="O24" s="47"/>
      <c r="P24" s="109"/>
      <c r="Q24" s="109"/>
      <c r="R24" s="51">
        <v>11030</v>
      </c>
      <c r="S24" s="51">
        <f t="shared" si="0"/>
        <v>0</v>
      </c>
    </row>
    <row r="25" spans="2:19" s="1" customFormat="1" ht="30" hidden="1" customHeight="1" x14ac:dyDescent="0.45">
      <c r="B25" s="55"/>
      <c r="C25" s="545"/>
      <c r="D25" s="545"/>
      <c r="E25" s="545"/>
      <c r="F25" s="298"/>
      <c r="G25" s="206"/>
      <c r="H25" s="6"/>
      <c r="I25" s="327"/>
      <c r="J25" s="6"/>
      <c r="K25" s="45"/>
      <c r="L25" s="46"/>
      <c r="M25" s="46"/>
      <c r="N25" s="46"/>
      <c r="O25" s="47"/>
      <c r="P25" s="109"/>
      <c r="Q25" s="109"/>
      <c r="R25" s="51"/>
      <c r="S25" s="51">
        <f t="shared" si="0"/>
        <v>0</v>
      </c>
    </row>
    <row r="26" spans="2:19" s="1" customFormat="1" ht="28.5" customHeight="1" x14ac:dyDescent="0.45">
      <c r="B26" s="55" t="s">
        <v>226</v>
      </c>
      <c r="C26" s="545" t="s">
        <v>227</v>
      </c>
      <c r="D26" s="545"/>
      <c r="E26" s="545"/>
      <c r="F26" s="299" t="s">
        <v>228</v>
      </c>
      <c r="G26" s="206">
        <v>0</v>
      </c>
      <c r="H26" s="6"/>
      <c r="I26" s="327"/>
      <c r="J26" s="6"/>
      <c r="K26" s="45">
        <f>2*G26</f>
        <v>0</v>
      </c>
      <c r="L26" s="46"/>
      <c r="M26" s="46"/>
      <c r="N26" s="46"/>
      <c r="O26" s="47"/>
      <c r="P26" s="109"/>
      <c r="Q26" s="109"/>
      <c r="R26" s="51">
        <v>5637</v>
      </c>
      <c r="S26" s="51">
        <f t="shared" si="0"/>
        <v>0</v>
      </c>
    </row>
    <row r="27" spans="2:19" s="1" customFormat="1" ht="30" hidden="1" customHeight="1" x14ac:dyDescent="0.45">
      <c r="B27" s="55"/>
      <c r="C27" s="545"/>
      <c r="D27" s="545"/>
      <c r="E27" s="545"/>
      <c r="F27" s="298"/>
      <c r="G27" s="206"/>
      <c r="H27" s="6"/>
      <c r="I27" s="327"/>
      <c r="J27" s="6"/>
      <c r="K27" s="45"/>
      <c r="L27" s="46"/>
      <c r="M27" s="46"/>
      <c r="N27" s="46"/>
      <c r="O27" s="47"/>
      <c r="P27" s="109"/>
      <c r="Q27" s="109"/>
      <c r="R27" s="51"/>
      <c r="S27" s="51">
        <f t="shared" si="0"/>
        <v>0</v>
      </c>
    </row>
    <row r="28" spans="2:19" s="1" customFormat="1" ht="30" customHeight="1" x14ac:dyDescent="0.45">
      <c r="B28" s="55" t="s">
        <v>229</v>
      </c>
      <c r="C28" s="545" t="s">
        <v>230</v>
      </c>
      <c r="D28" s="545"/>
      <c r="E28" s="545"/>
      <c r="F28" s="299" t="s">
        <v>231</v>
      </c>
      <c r="G28" s="206">
        <v>0</v>
      </c>
      <c r="H28" s="6"/>
      <c r="I28" s="327"/>
      <c r="J28" s="6"/>
      <c r="K28" s="45"/>
      <c r="L28" s="46"/>
      <c r="M28" s="112">
        <f>G28</f>
        <v>0</v>
      </c>
      <c r="N28" s="46"/>
      <c r="O28" s="47"/>
      <c r="P28" s="109"/>
      <c r="Q28" s="109"/>
      <c r="R28" s="51">
        <v>31191</v>
      </c>
      <c r="S28" s="51">
        <f t="shared" si="0"/>
        <v>0</v>
      </c>
    </row>
    <row r="29" spans="2:19" s="1" customFormat="1" ht="30" hidden="1" customHeight="1" x14ac:dyDescent="0.45">
      <c r="B29" s="55"/>
      <c r="C29" s="545"/>
      <c r="D29" s="545"/>
      <c r="E29" s="545"/>
      <c r="F29" s="298"/>
      <c r="G29" s="206"/>
      <c r="H29" s="6"/>
      <c r="I29" s="327"/>
      <c r="J29" s="6"/>
      <c r="K29" s="45"/>
      <c r="L29" s="46"/>
      <c r="M29" s="46"/>
      <c r="N29" s="46"/>
      <c r="O29" s="47"/>
      <c r="P29" s="109"/>
      <c r="Q29" s="109"/>
      <c r="R29" s="51"/>
      <c r="S29" s="51">
        <f t="shared" si="0"/>
        <v>0</v>
      </c>
    </row>
    <row r="30" spans="2:19" s="1" customFormat="1" ht="30" customHeight="1" x14ac:dyDescent="0.45">
      <c r="B30" s="55" t="s">
        <v>232</v>
      </c>
      <c r="C30" s="545" t="s">
        <v>233</v>
      </c>
      <c r="D30" s="545"/>
      <c r="E30" s="545"/>
      <c r="F30" s="299" t="s">
        <v>234</v>
      </c>
      <c r="G30" s="206">
        <v>0</v>
      </c>
      <c r="H30" s="6"/>
      <c r="I30" s="327"/>
      <c r="J30" s="6"/>
      <c r="K30" s="45"/>
      <c r="L30" s="48"/>
      <c r="M30" s="112">
        <f>G30</f>
        <v>0</v>
      </c>
      <c r="N30" s="48"/>
      <c r="O30" s="47"/>
      <c r="P30" s="109"/>
      <c r="Q30" s="109"/>
      <c r="R30" s="51">
        <v>27575</v>
      </c>
      <c r="S30" s="51">
        <f t="shared" si="0"/>
        <v>0</v>
      </c>
    </row>
    <row r="31" spans="2:19" s="1" customFormat="1" ht="30" hidden="1" customHeight="1" x14ac:dyDescent="0.45">
      <c r="B31" s="55"/>
      <c r="C31" s="167"/>
      <c r="D31" s="167"/>
      <c r="E31" s="167"/>
      <c r="F31" s="298"/>
      <c r="G31" s="206"/>
      <c r="H31" s="6"/>
      <c r="I31" s="327"/>
      <c r="J31" s="6"/>
      <c r="K31" s="45"/>
      <c r="L31" s="46"/>
      <c r="M31" s="46"/>
      <c r="N31" s="46"/>
      <c r="O31" s="47"/>
      <c r="P31" s="109"/>
      <c r="Q31" s="109"/>
      <c r="R31" s="51"/>
      <c r="S31" s="51">
        <f t="shared" si="0"/>
        <v>0</v>
      </c>
    </row>
    <row r="32" spans="2:19" s="1" customFormat="1" ht="30" customHeight="1" x14ac:dyDescent="0.45">
      <c r="B32" s="55" t="s">
        <v>235</v>
      </c>
      <c r="C32" s="423" t="s">
        <v>241</v>
      </c>
      <c r="D32" s="423"/>
      <c r="E32" s="423"/>
      <c r="F32" s="299" t="s">
        <v>77</v>
      </c>
      <c r="G32" s="206">
        <v>0</v>
      </c>
      <c r="H32" s="6"/>
      <c r="I32" s="327"/>
      <c r="J32" s="6"/>
      <c r="K32" s="45"/>
      <c r="L32" s="46"/>
      <c r="M32" s="46"/>
      <c r="N32" s="46"/>
      <c r="O32" s="46">
        <f>(G32*R32)/128000</f>
        <v>0</v>
      </c>
      <c r="P32" s="109"/>
      <c r="Q32" s="109"/>
      <c r="R32" s="51">
        <f>IF(C32="",0,LEFT(RIGHT(C32,8),2)*2000)</f>
        <v>128000</v>
      </c>
      <c r="S32" s="51">
        <f t="shared" si="0"/>
        <v>0</v>
      </c>
    </row>
    <row r="33" spans="2:19" s="1" customFormat="1" ht="30" hidden="1" customHeight="1" x14ac:dyDescent="0.45">
      <c r="B33" s="55"/>
      <c r="C33" s="167"/>
      <c r="D33" s="167"/>
      <c r="E33" s="167"/>
      <c r="F33" s="298"/>
      <c r="G33" s="206"/>
      <c r="H33" s="6"/>
      <c r="I33" s="327"/>
      <c r="J33" s="6"/>
      <c r="K33" s="45"/>
      <c r="L33" s="46"/>
      <c r="M33" s="46"/>
      <c r="N33" s="46"/>
      <c r="O33" s="47"/>
      <c r="P33" s="109"/>
      <c r="Q33" s="109"/>
      <c r="R33" s="51"/>
      <c r="S33" s="51">
        <f t="shared" si="0"/>
        <v>0</v>
      </c>
    </row>
    <row r="34" spans="2:19" s="1" customFormat="1" ht="30" customHeight="1" x14ac:dyDescent="0.45">
      <c r="B34" s="55" t="s">
        <v>236</v>
      </c>
      <c r="C34" s="545" t="s">
        <v>79</v>
      </c>
      <c r="D34" s="545"/>
      <c r="E34" s="545"/>
      <c r="F34" s="299" t="s">
        <v>80</v>
      </c>
      <c r="G34" s="206">
        <v>0</v>
      </c>
      <c r="H34" s="6"/>
      <c r="I34" s="327"/>
      <c r="J34" s="6"/>
      <c r="K34" s="45"/>
      <c r="L34" s="46"/>
      <c r="M34" s="46"/>
      <c r="N34" s="46"/>
      <c r="O34" s="47"/>
      <c r="P34" s="109">
        <f>G34</f>
        <v>0</v>
      </c>
      <c r="Q34" s="109"/>
      <c r="R34" s="51">
        <v>4412</v>
      </c>
      <c r="S34" s="51">
        <f t="shared" si="0"/>
        <v>0</v>
      </c>
    </row>
    <row r="35" spans="2:19" s="1" customFormat="1" ht="30" hidden="1" customHeight="1" x14ac:dyDescent="0.45">
      <c r="B35" s="55"/>
      <c r="C35" s="545"/>
      <c r="D35" s="545"/>
      <c r="E35" s="545"/>
      <c r="F35" s="298"/>
      <c r="G35" s="206"/>
      <c r="H35" s="6"/>
      <c r="I35" s="327"/>
      <c r="J35" s="6"/>
      <c r="K35" s="45"/>
      <c r="L35" s="46"/>
      <c r="M35" s="46"/>
      <c r="N35" s="46"/>
      <c r="O35" s="47"/>
      <c r="P35" s="109"/>
      <c r="Q35" s="109"/>
      <c r="R35" s="51"/>
      <c r="S35" s="51">
        <f t="shared" si="0"/>
        <v>0</v>
      </c>
    </row>
    <row r="36" spans="2:19" s="1" customFormat="1" ht="30" customHeight="1" x14ac:dyDescent="0.45">
      <c r="B36" s="55" t="s">
        <v>237</v>
      </c>
      <c r="C36" s="545" t="s">
        <v>82</v>
      </c>
      <c r="D36" s="545"/>
      <c r="E36" s="545"/>
      <c r="F36" s="299" t="s">
        <v>83</v>
      </c>
      <c r="G36" s="206">
        <v>0</v>
      </c>
      <c r="H36" s="6"/>
      <c r="I36" s="327"/>
      <c r="J36" s="6"/>
      <c r="K36" s="45"/>
      <c r="L36" s="46"/>
      <c r="M36" s="46"/>
      <c r="N36" s="46"/>
      <c r="O36" s="47"/>
      <c r="P36" s="109">
        <f>G36</f>
        <v>0</v>
      </c>
      <c r="Q36" s="109"/>
      <c r="R36" s="51">
        <v>6477</v>
      </c>
      <c r="S36" s="51">
        <f t="shared" si="0"/>
        <v>0</v>
      </c>
    </row>
    <row r="37" spans="2:19" s="1" customFormat="1" ht="30" hidden="1" customHeight="1" x14ac:dyDescent="0.45">
      <c r="B37" s="55"/>
      <c r="C37" s="545"/>
      <c r="D37" s="545"/>
      <c r="E37" s="545"/>
      <c r="F37" s="298"/>
      <c r="G37" s="206"/>
      <c r="H37" s="6"/>
      <c r="I37" s="327"/>
      <c r="J37" s="6"/>
      <c r="K37" s="45"/>
      <c r="L37" s="48"/>
      <c r="M37" s="48"/>
      <c r="N37" s="48"/>
      <c r="O37" s="47"/>
      <c r="P37" s="109"/>
      <c r="Q37" s="109"/>
      <c r="R37" s="51"/>
      <c r="S37" s="51">
        <f t="shared" si="0"/>
        <v>0</v>
      </c>
    </row>
    <row r="38" spans="2:19" s="1" customFormat="1" ht="30" customHeight="1" thickBot="1" x14ac:dyDescent="0.5">
      <c r="B38" s="296" t="s">
        <v>238</v>
      </c>
      <c r="C38" s="549" t="s">
        <v>88</v>
      </c>
      <c r="D38" s="549"/>
      <c r="E38" s="549"/>
      <c r="F38" s="300" t="s">
        <v>89</v>
      </c>
      <c r="G38" s="207">
        <v>0</v>
      </c>
      <c r="H38" s="6"/>
      <c r="I38" s="327"/>
      <c r="J38" s="6"/>
      <c r="K38" s="45"/>
      <c r="L38" s="48"/>
      <c r="M38" s="48"/>
      <c r="N38" s="48"/>
      <c r="O38" s="47"/>
      <c r="P38" s="109"/>
      <c r="Q38" s="109">
        <f>G38</f>
        <v>0</v>
      </c>
      <c r="R38" s="51">
        <v>3872</v>
      </c>
      <c r="S38" s="51">
        <f t="shared" si="0"/>
        <v>0</v>
      </c>
    </row>
    <row r="39" spans="2:19" s="1" customFormat="1" ht="18" thickBot="1" x14ac:dyDescent="0.5">
      <c r="B39" s="546" t="s">
        <v>476</v>
      </c>
      <c r="C39" s="547"/>
      <c r="D39" s="547"/>
      <c r="E39" s="547"/>
      <c r="F39" s="547"/>
      <c r="G39" s="548"/>
      <c r="H39" s="137"/>
      <c r="I39" s="328"/>
      <c r="J39" s="137"/>
      <c r="K39" s="293">
        <f>SUM(K6:K38)</f>
        <v>0</v>
      </c>
      <c r="L39" s="294">
        <f>ROUND(SUM(L6:L38),2)</f>
        <v>0</v>
      </c>
      <c r="M39" s="294">
        <f>ROUND(SUM(M6:M38),2)</f>
        <v>0</v>
      </c>
      <c r="N39" s="293">
        <f>SUM(N6:N38)</f>
        <v>0</v>
      </c>
      <c r="O39" s="293">
        <f>SUM(O6:O38)</f>
        <v>0</v>
      </c>
      <c r="P39" s="293">
        <f>SUM(P6:P38)</f>
        <v>0</v>
      </c>
      <c r="Q39" s="295">
        <f>SUM(Q6:Q38)</f>
        <v>0</v>
      </c>
      <c r="R39" s="57"/>
      <c r="S39" s="57">
        <f>SUM(S6:S38)</f>
        <v>0</v>
      </c>
    </row>
  </sheetData>
  <sheetProtection algorithmName="SHA-512" hashValue="btiXVEnq9o/PzRrXs5UYBGrYc+tlnTSvv17DyT7uGDv9zNX2YJjUc1d9Oi9jpAAzwvEXkZPFb7td/lAb/w9k7g==" saltValue="qPezKDxvZU7wL7floxzOvg==" spinCount="100000" sheet="1" objects="1" scenarios="1"/>
  <mergeCells count="44">
    <mergeCell ref="S2:S5"/>
    <mergeCell ref="N2:N4"/>
    <mergeCell ref="O2:O4"/>
    <mergeCell ref="M2:M4"/>
    <mergeCell ref="P2:P4"/>
    <mergeCell ref="Q2:Q4"/>
    <mergeCell ref="R2:R5"/>
    <mergeCell ref="K2:K4"/>
    <mergeCell ref="C6:E6"/>
    <mergeCell ref="C11:E11"/>
    <mergeCell ref="L2:L4"/>
    <mergeCell ref="B2:E2"/>
    <mergeCell ref="F2:F5"/>
    <mergeCell ref="B5:E5"/>
    <mergeCell ref="G2:G5"/>
    <mergeCell ref="C8:E8"/>
    <mergeCell ref="C10:E10"/>
    <mergeCell ref="I2:I5"/>
    <mergeCell ref="C26:E26"/>
    <mergeCell ref="C18:E18"/>
    <mergeCell ref="C35:E35"/>
    <mergeCell ref="C28:E28"/>
    <mergeCell ref="C30:E30"/>
    <mergeCell ref="C22:E22"/>
    <mergeCell ref="C20:E20"/>
    <mergeCell ref="C27:E27"/>
    <mergeCell ref="C29:E29"/>
    <mergeCell ref="C24:E24"/>
    <mergeCell ref="C12:E12"/>
    <mergeCell ref="C14:E14"/>
    <mergeCell ref="C13:E13"/>
    <mergeCell ref="C37:E37"/>
    <mergeCell ref="B39:G39"/>
    <mergeCell ref="C15:E15"/>
    <mergeCell ref="C17:E17"/>
    <mergeCell ref="C19:E19"/>
    <mergeCell ref="C21:E21"/>
    <mergeCell ref="C23:E23"/>
    <mergeCell ref="C38:E38"/>
    <mergeCell ref="C32:E32"/>
    <mergeCell ref="C34:E34"/>
    <mergeCell ref="C36:E36"/>
    <mergeCell ref="C16:E16"/>
    <mergeCell ref="C25:E25"/>
  </mergeCells>
  <conditionalFormatting sqref="I12 G12 G14 I14">
    <cfRule type="expression" dxfId="2" priority="2">
      <formula>$I12&gt;$G12</formula>
    </cfRule>
  </conditionalFormatting>
  <dataValidations count="6">
    <dataValidation type="whole" allowBlank="1" showInputMessage="1" showErrorMessage="1" sqref="G6 G12 G10 G8">
      <formula1>0</formula1>
      <formula2>1000</formula2>
    </dataValidation>
    <dataValidation type="whole" allowBlank="1" showInputMessage="1" showErrorMessage="1" sqref="G7 G9 G13:G15 G11 G17:G31 G33:G38">
      <formula1>0</formula1>
      <formula2>999999</formula2>
    </dataValidation>
    <dataValidation type="list" allowBlank="1" showInputMessage="1" showErrorMessage="1" error="vyberte možnost z nabídky" prompt="vyberte z nabídky jednu možnost" sqref="C32">
      <formula1>ICT</formula1>
    </dataValidation>
    <dataValidation type="whole" allowBlank="1" showErrorMessage="1" prompt="nejméně 2" sqref="G16">
      <formula1>0</formula1>
      <formula2>999999</formula2>
    </dataValidation>
    <dataValidation type="whole" allowBlank="1" showInputMessage="1" showErrorMessage="1" prompt="V názvu aktivity vyberte z nabídky tu variantu aktivity, kterou jste pro daný subjekt zvolili v žádosti o podporu." sqref="G32">
      <formula1>0</formula1>
      <formula2>999999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" sqref="I12 I14">
      <formula1>G12</formula1>
    </dataValidation>
  </dataValidations>
  <hyperlinks>
    <hyperlink ref="B1:C1" location="'Úvod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I304"/>
  <sheetViews>
    <sheetView tabSelected="1" workbookViewId="0">
      <selection activeCell="E4" sqref="E4"/>
    </sheetView>
  </sheetViews>
  <sheetFormatPr defaultColWidth="9.1796875" defaultRowHeight="16.5" x14ac:dyDescent="0.35"/>
  <cols>
    <col min="1" max="1" width="7.7265625" style="143" customWidth="1"/>
    <col min="2" max="2" width="12" style="143" customWidth="1"/>
    <col min="3" max="3" width="23.7265625" style="143" customWidth="1"/>
    <col min="4" max="4" width="17.1796875" style="143" customWidth="1"/>
    <col min="5" max="5" width="28.26953125" style="143" customWidth="1"/>
    <col min="6" max="6" width="46.54296875" style="143" customWidth="1"/>
    <col min="7" max="8" width="0" style="143" hidden="1" customWidth="1"/>
    <col min="9" max="9" width="29.7265625" style="143" bestFit="1" customWidth="1"/>
    <col min="10" max="16384" width="9.1796875" style="143"/>
  </cols>
  <sheetData>
    <row r="1" spans="1:9" ht="40.5" customHeight="1" x14ac:dyDescent="0.35">
      <c r="A1" s="574" t="s">
        <v>395</v>
      </c>
      <c r="B1" s="574"/>
      <c r="C1" s="574"/>
      <c r="D1" s="574"/>
      <c r="E1" s="574"/>
      <c r="F1" s="574"/>
    </row>
    <row r="2" spans="1:9" ht="16.5" customHeight="1" x14ac:dyDescent="0.35">
      <c r="A2" s="575" t="s">
        <v>394</v>
      </c>
      <c r="B2" s="576"/>
      <c r="C2" s="577"/>
      <c r="D2" s="578"/>
      <c r="E2" s="579"/>
      <c r="F2" s="579"/>
    </row>
    <row r="4" spans="1:9" ht="64" x14ac:dyDescent="0.35">
      <c r="A4" s="144" t="s">
        <v>397</v>
      </c>
      <c r="B4" s="144" t="s">
        <v>264</v>
      </c>
      <c r="C4" s="145" t="s">
        <v>265</v>
      </c>
      <c r="D4" s="145" t="s">
        <v>266</v>
      </c>
      <c r="E4" s="146" t="s">
        <v>396</v>
      </c>
      <c r="F4" s="147" t="s">
        <v>267</v>
      </c>
      <c r="G4" s="150" t="s">
        <v>455</v>
      </c>
      <c r="H4" s="150" t="s">
        <v>455</v>
      </c>
    </row>
    <row r="5" spans="1:9" x14ac:dyDescent="0.35">
      <c r="A5" s="148">
        <v>1</v>
      </c>
      <c r="B5" s="322"/>
      <c r="C5" s="322"/>
      <c r="D5" s="322"/>
      <c r="E5" s="323"/>
      <c r="F5" s="322"/>
      <c r="G5" s="149">
        <v>1</v>
      </c>
      <c r="H5" s="149">
        <f>SUMIFS(G$5:G$304,C$5:C$304,C$5:C$304,D$5:D$304,D$5:D$304)</f>
        <v>0</v>
      </c>
      <c r="I5" s="143" t="str">
        <f>IF((COUNTBLANK(B5:E5))=0,IF(H5&gt;1,"Jméno se opakuje"," "),IF((COUNTBLANK(B5:E5))&gt;0,IF((COUNTBLANK(B5:E5))&lt;4,"nejsou vyplněna všechna pole",""),""))</f>
        <v/>
      </c>
    </row>
    <row r="6" spans="1:9" x14ac:dyDescent="0.35">
      <c r="A6" s="148">
        <v>2</v>
      </c>
      <c r="B6" s="322"/>
      <c r="C6" s="322"/>
      <c r="D6" s="322"/>
      <c r="E6" s="323"/>
      <c r="F6" s="322"/>
      <c r="G6" s="149">
        <v>1</v>
      </c>
      <c r="H6" s="149">
        <f>SUMIFS(G$5:G$304,C$5:C$304,C$5:C$304,D$5:D$304,D$5:D$304)</f>
        <v>0</v>
      </c>
      <c r="I6" s="143" t="str">
        <f t="shared" ref="I6:I69" si="0">IF((COUNTBLANK(B6:E6))=0,IF(H6&gt;1,"Jméno se opakuje"," "),IF((COUNTBLANK(B6:E6))&gt;0,IF((COUNTBLANK(B6:E6))&lt;4,"nejsou vyplněna všechna pole",""),""))</f>
        <v/>
      </c>
    </row>
    <row r="7" spans="1:9" x14ac:dyDescent="0.35">
      <c r="A7" s="148">
        <v>3</v>
      </c>
      <c r="B7" s="322"/>
      <c r="C7" s="322"/>
      <c r="D7" s="322"/>
      <c r="E7" s="323"/>
      <c r="F7" s="322"/>
      <c r="G7" s="149">
        <v>1</v>
      </c>
      <c r="H7" s="149">
        <f>SUMIFS(G$5:G$304,C$5:C$304,C$5:C$304,D$5:D$304,D$5:D$304)</f>
        <v>0</v>
      </c>
      <c r="I7" s="143" t="str">
        <f t="shared" si="0"/>
        <v/>
      </c>
    </row>
    <row r="8" spans="1:9" x14ac:dyDescent="0.35">
      <c r="A8" s="148">
        <v>4</v>
      </c>
      <c r="B8" s="322"/>
      <c r="C8" s="322"/>
      <c r="D8" s="322"/>
      <c r="E8" s="323"/>
      <c r="F8" s="322"/>
      <c r="G8" s="149">
        <v>1</v>
      </c>
      <c r="H8" s="149">
        <f t="shared" ref="H8:H69" si="1">SUMIFS(G$5:G$304,C$5:C$304,C$5:C$304,D$5:D$304,D$5:D$304)</f>
        <v>0</v>
      </c>
      <c r="I8" s="143" t="str">
        <f t="shared" si="0"/>
        <v/>
      </c>
    </row>
    <row r="9" spans="1:9" x14ac:dyDescent="0.35">
      <c r="A9" s="148">
        <v>5</v>
      </c>
      <c r="B9" s="322"/>
      <c r="C9" s="322"/>
      <c r="D9" s="322"/>
      <c r="E9" s="323"/>
      <c r="F9" s="322"/>
      <c r="G9" s="149">
        <v>1</v>
      </c>
      <c r="H9" s="149">
        <f t="shared" si="1"/>
        <v>0</v>
      </c>
      <c r="I9" s="143" t="str">
        <f t="shared" si="0"/>
        <v/>
      </c>
    </row>
    <row r="10" spans="1:9" x14ac:dyDescent="0.35">
      <c r="A10" s="148">
        <v>6</v>
      </c>
      <c r="B10" s="322"/>
      <c r="C10" s="322"/>
      <c r="D10" s="322"/>
      <c r="E10" s="323"/>
      <c r="F10" s="322"/>
      <c r="G10" s="149">
        <v>1</v>
      </c>
      <c r="H10" s="149">
        <f t="shared" si="1"/>
        <v>0</v>
      </c>
      <c r="I10" s="143" t="str">
        <f t="shared" si="0"/>
        <v/>
      </c>
    </row>
    <row r="11" spans="1:9" x14ac:dyDescent="0.35">
      <c r="A11" s="148">
        <v>7</v>
      </c>
      <c r="B11" s="322"/>
      <c r="C11" s="322"/>
      <c r="D11" s="322"/>
      <c r="E11" s="323"/>
      <c r="F11" s="322"/>
      <c r="G11" s="149">
        <v>1</v>
      </c>
      <c r="H11" s="149">
        <f t="shared" si="1"/>
        <v>0</v>
      </c>
      <c r="I11" s="143" t="str">
        <f t="shared" si="0"/>
        <v/>
      </c>
    </row>
    <row r="12" spans="1:9" x14ac:dyDescent="0.35">
      <c r="A12" s="148">
        <v>8</v>
      </c>
      <c r="B12" s="322"/>
      <c r="C12" s="322"/>
      <c r="D12" s="322"/>
      <c r="E12" s="323"/>
      <c r="F12" s="322"/>
      <c r="G12" s="149">
        <v>1</v>
      </c>
      <c r="H12" s="149">
        <f t="shared" si="1"/>
        <v>0</v>
      </c>
      <c r="I12" s="143" t="str">
        <f t="shared" si="0"/>
        <v/>
      </c>
    </row>
    <row r="13" spans="1:9" x14ac:dyDescent="0.35">
      <c r="A13" s="148">
        <v>9</v>
      </c>
      <c r="B13" s="322"/>
      <c r="C13" s="322"/>
      <c r="D13" s="322"/>
      <c r="E13" s="323"/>
      <c r="F13" s="322"/>
      <c r="G13" s="149">
        <v>1</v>
      </c>
      <c r="H13" s="149">
        <f t="shared" si="1"/>
        <v>0</v>
      </c>
      <c r="I13" s="143" t="str">
        <f t="shared" si="0"/>
        <v/>
      </c>
    </row>
    <row r="14" spans="1:9" x14ac:dyDescent="0.35">
      <c r="A14" s="148">
        <v>10</v>
      </c>
      <c r="B14" s="322"/>
      <c r="C14" s="322"/>
      <c r="D14" s="322"/>
      <c r="E14" s="323"/>
      <c r="F14" s="322"/>
      <c r="G14" s="149">
        <v>1</v>
      </c>
      <c r="H14" s="149">
        <f t="shared" si="1"/>
        <v>0</v>
      </c>
      <c r="I14" s="143" t="str">
        <f t="shared" si="0"/>
        <v/>
      </c>
    </row>
    <row r="15" spans="1:9" x14ac:dyDescent="0.35">
      <c r="A15" s="148">
        <v>11</v>
      </c>
      <c r="B15" s="322"/>
      <c r="C15" s="322"/>
      <c r="D15" s="322"/>
      <c r="E15" s="323"/>
      <c r="F15" s="322"/>
      <c r="G15" s="149">
        <v>1</v>
      </c>
      <c r="H15" s="149">
        <f t="shared" si="1"/>
        <v>0</v>
      </c>
      <c r="I15" s="143" t="str">
        <f t="shared" si="0"/>
        <v/>
      </c>
    </row>
    <row r="16" spans="1:9" x14ac:dyDescent="0.35">
      <c r="A16" s="148">
        <v>12</v>
      </c>
      <c r="B16" s="322"/>
      <c r="C16" s="322"/>
      <c r="D16" s="322"/>
      <c r="E16" s="323"/>
      <c r="F16" s="322"/>
      <c r="G16" s="149">
        <v>1</v>
      </c>
      <c r="H16" s="149">
        <f t="shared" si="1"/>
        <v>0</v>
      </c>
      <c r="I16" s="143" t="str">
        <f t="shared" si="0"/>
        <v/>
      </c>
    </row>
    <row r="17" spans="1:9" x14ac:dyDescent="0.35">
      <c r="A17" s="148">
        <v>13</v>
      </c>
      <c r="B17" s="322"/>
      <c r="C17" s="322"/>
      <c r="D17" s="322"/>
      <c r="E17" s="323"/>
      <c r="F17" s="322"/>
      <c r="G17" s="149">
        <v>1</v>
      </c>
      <c r="H17" s="149">
        <f t="shared" si="1"/>
        <v>0</v>
      </c>
      <c r="I17" s="143" t="str">
        <f t="shared" si="0"/>
        <v/>
      </c>
    </row>
    <row r="18" spans="1:9" x14ac:dyDescent="0.35">
      <c r="A18" s="148">
        <v>14</v>
      </c>
      <c r="B18" s="322"/>
      <c r="C18" s="322"/>
      <c r="D18" s="322"/>
      <c r="E18" s="323"/>
      <c r="F18" s="322"/>
      <c r="G18" s="149">
        <v>1</v>
      </c>
      <c r="H18" s="149">
        <f t="shared" si="1"/>
        <v>0</v>
      </c>
      <c r="I18" s="143" t="str">
        <f t="shared" si="0"/>
        <v/>
      </c>
    </row>
    <row r="19" spans="1:9" x14ac:dyDescent="0.35">
      <c r="A19" s="148">
        <v>15</v>
      </c>
      <c r="B19" s="322"/>
      <c r="C19" s="322"/>
      <c r="D19" s="322"/>
      <c r="E19" s="323"/>
      <c r="F19" s="322"/>
      <c r="G19" s="149">
        <v>1</v>
      </c>
      <c r="H19" s="149">
        <f t="shared" si="1"/>
        <v>0</v>
      </c>
      <c r="I19" s="143" t="str">
        <f t="shared" si="0"/>
        <v/>
      </c>
    </row>
    <row r="20" spans="1:9" x14ac:dyDescent="0.35">
      <c r="A20" s="148">
        <v>16</v>
      </c>
      <c r="B20" s="322"/>
      <c r="C20" s="322"/>
      <c r="D20" s="322"/>
      <c r="E20" s="323"/>
      <c r="F20" s="322"/>
      <c r="G20" s="149">
        <v>1</v>
      </c>
      <c r="H20" s="149">
        <f t="shared" si="1"/>
        <v>0</v>
      </c>
      <c r="I20" s="143" t="str">
        <f t="shared" si="0"/>
        <v/>
      </c>
    </row>
    <row r="21" spans="1:9" x14ac:dyDescent="0.35">
      <c r="A21" s="148">
        <v>17</v>
      </c>
      <c r="B21" s="322"/>
      <c r="C21" s="322"/>
      <c r="D21" s="322"/>
      <c r="E21" s="323"/>
      <c r="F21" s="322"/>
      <c r="G21" s="149">
        <v>1</v>
      </c>
      <c r="H21" s="149">
        <f t="shared" si="1"/>
        <v>0</v>
      </c>
      <c r="I21" s="143" t="str">
        <f t="shared" si="0"/>
        <v/>
      </c>
    </row>
    <row r="22" spans="1:9" x14ac:dyDescent="0.35">
      <c r="A22" s="148">
        <v>18</v>
      </c>
      <c r="B22" s="322"/>
      <c r="C22" s="322"/>
      <c r="D22" s="322"/>
      <c r="E22" s="323"/>
      <c r="F22" s="322"/>
      <c r="G22" s="149">
        <v>1</v>
      </c>
      <c r="H22" s="149">
        <f t="shared" si="1"/>
        <v>0</v>
      </c>
      <c r="I22" s="143" t="str">
        <f t="shared" si="0"/>
        <v/>
      </c>
    </row>
    <row r="23" spans="1:9" x14ac:dyDescent="0.35">
      <c r="A23" s="148">
        <v>19</v>
      </c>
      <c r="B23" s="322"/>
      <c r="C23" s="322"/>
      <c r="D23" s="322"/>
      <c r="E23" s="323"/>
      <c r="F23" s="322"/>
      <c r="G23" s="149">
        <v>1</v>
      </c>
      <c r="H23" s="149">
        <f t="shared" si="1"/>
        <v>0</v>
      </c>
      <c r="I23" s="143" t="str">
        <f t="shared" si="0"/>
        <v/>
      </c>
    </row>
    <row r="24" spans="1:9" x14ac:dyDescent="0.35">
      <c r="A24" s="148">
        <v>20</v>
      </c>
      <c r="B24" s="322"/>
      <c r="C24" s="322"/>
      <c r="D24" s="322"/>
      <c r="E24" s="323"/>
      <c r="F24" s="322"/>
      <c r="G24" s="149">
        <v>1</v>
      </c>
      <c r="H24" s="149">
        <f t="shared" si="1"/>
        <v>0</v>
      </c>
      <c r="I24" s="143" t="str">
        <f t="shared" si="0"/>
        <v/>
      </c>
    </row>
    <row r="25" spans="1:9" x14ac:dyDescent="0.35">
      <c r="A25" s="148">
        <v>21</v>
      </c>
      <c r="B25" s="322"/>
      <c r="C25" s="322"/>
      <c r="D25" s="322"/>
      <c r="E25" s="323"/>
      <c r="F25" s="322"/>
      <c r="G25" s="149">
        <v>1</v>
      </c>
      <c r="H25" s="149">
        <f t="shared" si="1"/>
        <v>0</v>
      </c>
      <c r="I25" s="143" t="str">
        <f t="shared" si="0"/>
        <v/>
      </c>
    </row>
    <row r="26" spans="1:9" x14ac:dyDescent="0.35">
      <c r="A26" s="148">
        <v>22</v>
      </c>
      <c r="B26" s="322"/>
      <c r="C26" s="322"/>
      <c r="D26" s="322"/>
      <c r="E26" s="323"/>
      <c r="F26" s="322"/>
      <c r="G26" s="149">
        <v>1</v>
      </c>
      <c r="H26" s="149">
        <f t="shared" si="1"/>
        <v>0</v>
      </c>
      <c r="I26" s="143" t="str">
        <f t="shared" si="0"/>
        <v/>
      </c>
    </row>
    <row r="27" spans="1:9" x14ac:dyDescent="0.35">
      <c r="A27" s="148">
        <v>23</v>
      </c>
      <c r="B27" s="322"/>
      <c r="C27" s="322"/>
      <c r="D27" s="322"/>
      <c r="E27" s="323"/>
      <c r="F27" s="322"/>
      <c r="G27" s="149">
        <v>1</v>
      </c>
      <c r="H27" s="149">
        <f t="shared" si="1"/>
        <v>0</v>
      </c>
      <c r="I27" s="143" t="str">
        <f t="shared" si="0"/>
        <v/>
      </c>
    </row>
    <row r="28" spans="1:9" x14ac:dyDescent="0.35">
      <c r="A28" s="148">
        <v>24</v>
      </c>
      <c r="B28" s="322"/>
      <c r="C28" s="322"/>
      <c r="D28" s="322"/>
      <c r="E28" s="323"/>
      <c r="F28" s="322"/>
      <c r="G28" s="149">
        <v>1</v>
      </c>
      <c r="H28" s="149">
        <f t="shared" si="1"/>
        <v>0</v>
      </c>
      <c r="I28" s="143" t="str">
        <f t="shared" si="0"/>
        <v/>
      </c>
    </row>
    <row r="29" spans="1:9" x14ac:dyDescent="0.35">
      <c r="A29" s="148">
        <v>25</v>
      </c>
      <c r="B29" s="322"/>
      <c r="C29" s="322"/>
      <c r="D29" s="322"/>
      <c r="E29" s="323"/>
      <c r="F29" s="322"/>
      <c r="G29" s="149">
        <v>1</v>
      </c>
      <c r="H29" s="149">
        <f t="shared" si="1"/>
        <v>0</v>
      </c>
      <c r="I29" s="143" t="str">
        <f t="shared" si="0"/>
        <v/>
      </c>
    </row>
    <row r="30" spans="1:9" x14ac:dyDescent="0.35">
      <c r="A30" s="148">
        <v>26</v>
      </c>
      <c r="B30" s="322"/>
      <c r="C30" s="322"/>
      <c r="D30" s="322"/>
      <c r="E30" s="323"/>
      <c r="F30" s="322"/>
      <c r="G30" s="149">
        <v>1</v>
      </c>
      <c r="H30" s="149">
        <f t="shared" si="1"/>
        <v>0</v>
      </c>
      <c r="I30" s="143" t="str">
        <f t="shared" si="0"/>
        <v/>
      </c>
    </row>
    <row r="31" spans="1:9" x14ac:dyDescent="0.35">
      <c r="A31" s="148">
        <v>27</v>
      </c>
      <c r="B31" s="322"/>
      <c r="C31" s="322"/>
      <c r="D31" s="322"/>
      <c r="E31" s="323"/>
      <c r="F31" s="322"/>
      <c r="G31" s="149">
        <v>1</v>
      </c>
      <c r="H31" s="149">
        <f t="shared" si="1"/>
        <v>0</v>
      </c>
      <c r="I31" s="143" t="str">
        <f t="shared" si="0"/>
        <v/>
      </c>
    </row>
    <row r="32" spans="1:9" x14ac:dyDescent="0.35">
      <c r="A32" s="148">
        <v>28</v>
      </c>
      <c r="B32" s="322"/>
      <c r="C32" s="322"/>
      <c r="D32" s="322"/>
      <c r="E32" s="323"/>
      <c r="F32" s="322"/>
      <c r="G32" s="149">
        <v>1</v>
      </c>
      <c r="H32" s="149">
        <f t="shared" si="1"/>
        <v>0</v>
      </c>
      <c r="I32" s="143" t="str">
        <f t="shared" si="0"/>
        <v/>
      </c>
    </row>
    <row r="33" spans="1:9" x14ac:dyDescent="0.35">
      <c r="A33" s="148">
        <v>29</v>
      </c>
      <c r="B33" s="322"/>
      <c r="C33" s="322"/>
      <c r="D33" s="322"/>
      <c r="E33" s="323"/>
      <c r="F33" s="322"/>
      <c r="G33" s="149">
        <v>1</v>
      </c>
      <c r="H33" s="149">
        <f t="shared" si="1"/>
        <v>0</v>
      </c>
      <c r="I33" s="143" t="str">
        <f t="shared" si="0"/>
        <v/>
      </c>
    </row>
    <row r="34" spans="1:9" x14ac:dyDescent="0.35">
      <c r="A34" s="148">
        <v>30</v>
      </c>
      <c r="B34" s="322"/>
      <c r="C34" s="322"/>
      <c r="D34" s="322"/>
      <c r="E34" s="323"/>
      <c r="F34" s="322"/>
      <c r="G34" s="149">
        <v>1</v>
      </c>
      <c r="H34" s="149">
        <f t="shared" si="1"/>
        <v>0</v>
      </c>
      <c r="I34" s="143" t="str">
        <f t="shared" si="0"/>
        <v/>
      </c>
    </row>
    <row r="35" spans="1:9" x14ac:dyDescent="0.35">
      <c r="A35" s="148">
        <v>31</v>
      </c>
      <c r="B35" s="322"/>
      <c r="C35" s="322"/>
      <c r="D35" s="322"/>
      <c r="E35" s="323"/>
      <c r="F35" s="322"/>
      <c r="G35" s="149">
        <v>1</v>
      </c>
      <c r="H35" s="149">
        <f t="shared" si="1"/>
        <v>0</v>
      </c>
      <c r="I35" s="143" t="str">
        <f t="shared" si="0"/>
        <v/>
      </c>
    </row>
    <row r="36" spans="1:9" x14ac:dyDescent="0.35">
      <c r="A36" s="148">
        <v>32</v>
      </c>
      <c r="B36" s="322"/>
      <c r="C36" s="322"/>
      <c r="D36" s="322"/>
      <c r="E36" s="323"/>
      <c r="F36" s="322"/>
      <c r="G36" s="149">
        <v>1</v>
      </c>
      <c r="H36" s="149">
        <f t="shared" si="1"/>
        <v>0</v>
      </c>
      <c r="I36" s="143" t="str">
        <f t="shared" si="0"/>
        <v/>
      </c>
    </row>
    <row r="37" spans="1:9" x14ac:dyDescent="0.35">
      <c r="A37" s="148">
        <v>33</v>
      </c>
      <c r="B37" s="322"/>
      <c r="C37" s="322"/>
      <c r="D37" s="322"/>
      <c r="E37" s="323"/>
      <c r="F37" s="322"/>
      <c r="G37" s="149">
        <v>1</v>
      </c>
      <c r="H37" s="149">
        <f t="shared" si="1"/>
        <v>0</v>
      </c>
      <c r="I37" s="143" t="str">
        <f t="shared" si="0"/>
        <v/>
      </c>
    </row>
    <row r="38" spans="1:9" x14ac:dyDescent="0.35">
      <c r="A38" s="148">
        <v>34</v>
      </c>
      <c r="B38" s="322"/>
      <c r="C38" s="322"/>
      <c r="D38" s="322"/>
      <c r="E38" s="323"/>
      <c r="F38" s="322"/>
      <c r="G38" s="149">
        <v>1</v>
      </c>
      <c r="H38" s="149">
        <f t="shared" si="1"/>
        <v>0</v>
      </c>
      <c r="I38" s="143" t="str">
        <f t="shared" si="0"/>
        <v/>
      </c>
    </row>
    <row r="39" spans="1:9" x14ac:dyDescent="0.35">
      <c r="A39" s="148">
        <v>35</v>
      </c>
      <c r="B39" s="322"/>
      <c r="C39" s="322"/>
      <c r="D39" s="322"/>
      <c r="E39" s="323"/>
      <c r="F39" s="322"/>
      <c r="G39" s="149">
        <v>1</v>
      </c>
      <c r="H39" s="149">
        <f t="shared" si="1"/>
        <v>0</v>
      </c>
      <c r="I39" s="143" t="str">
        <f t="shared" si="0"/>
        <v/>
      </c>
    </row>
    <row r="40" spans="1:9" x14ac:dyDescent="0.35">
      <c r="A40" s="148">
        <v>36</v>
      </c>
      <c r="B40" s="322"/>
      <c r="C40" s="322"/>
      <c r="D40" s="322"/>
      <c r="E40" s="323"/>
      <c r="F40" s="322"/>
      <c r="G40" s="149">
        <v>1</v>
      </c>
      <c r="H40" s="149">
        <f t="shared" si="1"/>
        <v>0</v>
      </c>
      <c r="I40" s="143" t="str">
        <f t="shared" si="0"/>
        <v/>
      </c>
    </row>
    <row r="41" spans="1:9" x14ac:dyDescent="0.35">
      <c r="A41" s="148">
        <v>37</v>
      </c>
      <c r="B41" s="322"/>
      <c r="C41" s="322"/>
      <c r="D41" s="322"/>
      <c r="E41" s="323"/>
      <c r="F41" s="322"/>
      <c r="G41" s="149">
        <v>1</v>
      </c>
      <c r="H41" s="149">
        <f t="shared" si="1"/>
        <v>0</v>
      </c>
      <c r="I41" s="143" t="str">
        <f t="shared" si="0"/>
        <v/>
      </c>
    </row>
    <row r="42" spans="1:9" x14ac:dyDescent="0.35">
      <c r="A42" s="148">
        <v>38</v>
      </c>
      <c r="B42" s="322"/>
      <c r="C42" s="322"/>
      <c r="D42" s="322"/>
      <c r="E42" s="323"/>
      <c r="F42" s="322"/>
      <c r="G42" s="149">
        <v>1</v>
      </c>
      <c r="H42" s="149">
        <f t="shared" si="1"/>
        <v>0</v>
      </c>
      <c r="I42" s="143" t="str">
        <f t="shared" si="0"/>
        <v/>
      </c>
    </row>
    <row r="43" spans="1:9" x14ac:dyDescent="0.35">
      <c r="A43" s="148">
        <v>39</v>
      </c>
      <c r="B43" s="322"/>
      <c r="C43" s="322"/>
      <c r="D43" s="322"/>
      <c r="E43" s="323"/>
      <c r="F43" s="322"/>
      <c r="G43" s="149">
        <v>1</v>
      </c>
      <c r="H43" s="149">
        <f t="shared" si="1"/>
        <v>0</v>
      </c>
      <c r="I43" s="143" t="str">
        <f t="shared" si="0"/>
        <v/>
      </c>
    </row>
    <row r="44" spans="1:9" x14ac:dyDescent="0.35">
      <c r="A44" s="148">
        <v>40</v>
      </c>
      <c r="B44" s="322"/>
      <c r="C44" s="322"/>
      <c r="D44" s="322"/>
      <c r="E44" s="323"/>
      <c r="F44" s="322"/>
      <c r="G44" s="149">
        <v>1</v>
      </c>
      <c r="H44" s="149">
        <f t="shared" si="1"/>
        <v>0</v>
      </c>
      <c r="I44" s="143" t="str">
        <f t="shared" si="0"/>
        <v/>
      </c>
    </row>
    <row r="45" spans="1:9" x14ac:dyDescent="0.35">
      <c r="A45" s="148">
        <v>41</v>
      </c>
      <c r="B45" s="322"/>
      <c r="C45" s="322"/>
      <c r="D45" s="322"/>
      <c r="E45" s="323"/>
      <c r="F45" s="322"/>
      <c r="G45" s="149">
        <v>1</v>
      </c>
      <c r="H45" s="149">
        <f t="shared" si="1"/>
        <v>0</v>
      </c>
      <c r="I45" s="143" t="str">
        <f t="shared" si="0"/>
        <v/>
      </c>
    </row>
    <row r="46" spans="1:9" x14ac:dyDescent="0.35">
      <c r="A46" s="148">
        <v>42</v>
      </c>
      <c r="B46" s="322"/>
      <c r="C46" s="322"/>
      <c r="D46" s="322"/>
      <c r="E46" s="323"/>
      <c r="F46" s="322"/>
      <c r="G46" s="149">
        <v>1</v>
      </c>
      <c r="H46" s="149">
        <f t="shared" si="1"/>
        <v>0</v>
      </c>
      <c r="I46" s="143" t="str">
        <f t="shared" si="0"/>
        <v/>
      </c>
    </row>
    <row r="47" spans="1:9" x14ac:dyDescent="0.35">
      <c r="A47" s="148">
        <v>43</v>
      </c>
      <c r="B47" s="322"/>
      <c r="C47" s="322"/>
      <c r="D47" s="322"/>
      <c r="E47" s="323"/>
      <c r="F47" s="322"/>
      <c r="G47" s="149">
        <v>1</v>
      </c>
      <c r="H47" s="149">
        <f t="shared" si="1"/>
        <v>0</v>
      </c>
      <c r="I47" s="143" t="str">
        <f t="shared" si="0"/>
        <v/>
      </c>
    </row>
    <row r="48" spans="1:9" x14ac:dyDescent="0.35">
      <c r="A48" s="148">
        <v>44</v>
      </c>
      <c r="B48" s="322"/>
      <c r="C48" s="322"/>
      <c r="D48" s="322"/>
      <c r="E48" s="323"/>
      <c r="F48" s="322"/>
      <c r="G48" s="149">
        <v>1</v>
      </c>
      <c r="H48" s="149">
        <f t="shared" si="1"/>
        <v>0</v>
      </c>
      <c r="I48" s="143" t="str">
        <f t="shared" si="0"/>
        <v/>
      </c>
    </row>
    <row r="49" spans="1:9" x14ac:dyDescent="0.35">
      <c r="A49" s="148">
        <v>45</v>
      </c>
      <c r="B49" s="322"/>
      <c r="C49" s="322"/>
      <c r="D49" s="322"/>
      <c r="E49" s="323"/>
      <c r="F49" s="322"/>
      <c r="G49" s="149">
        <v>1</v>
      </c>
      <c r="H49" s="149">
        <f t="shared" si="1"/>
        <v>0</v>
      </c>
      <c r="I49" s="143" t="str">
        <f t="shared" si="0"/>
        <v/>
      </c>
    </row>
    <row r="50" spans="1:9" x14ac:dyDescent="0.35">
      <c r="A50" s="148">
        <v>46</v>
      </c>
      <c r="B50" s="322"/>
      <c r="C50" s="322"/>
      <c r="D50" s="322"/>
      <c r="E50" s="323"/>
      <c r="F50" s="322"/>
      <c r="G50" s="149">
        <v>1</v>
      </c>
      <c r="H50" s="149">
        <f t="shared" si="1"/>
        <v>0</v>
      </c>
      <c r="I50" s="143" t="str">
        <f t="shared" si="0"/>
        <v/>
      </c>
    </row>
    <row r="51" spans="1:9" x14ac:dyDescent="0.35">
      <c r="A51" s="148">
        <v>47</v>
      </c>
      <c r="B51" s="322"/>
      <c r="C51" s="322"/>
      <c r="D51" s="322"/>
      <c r="E51" s="323"/>
      <c r="F51" s="322"/>
      <c r="G51" s="149">
        <v>1</v>
      </c>
      <c r="H51" s="149">
        <f t="shared" si="1"/>
        <v>0</v>
      </c>
      <c r="I51" s="143" t="str">
        <f t="shared" si="0"/>
        <v/>
      </c>
    </row>
    <row r="52" spans="1:9" x14ac:dyDescent="0.35">
      <c r="A52" s="148">
        <v>48</v>
      </c>
      <c r="B52" s="322"/>
      <c r="C52" s="322"/>
      <c r="D52" s="322"/>
      <c r="E52" s="323"/>
      <c r="F52" s="322"/>
      <c r="G52" s="149">
        <v>1</v>
      </c>
      <c r="H52" s="149">
        <f t="shared" si="1"/>
        <v>0</v>
      </c>
      <c r="I52" s="143" t="str">
        <f t="shared" si="0"/>
        <v/>
      </c>
    </row>
    <row r="53" spans="1:9" x14ac:dyDescent="0.35">
      <c r="A53" s="148">
        <v>49</v>
      </c>
      <c r="B53" s="322"/>
      <c r="C53" s="322"/>
      <c r="D53" s="322"/>
      <c r="E53" s="323"/>
      <c r="F53" s="322"/>
      <c r="G53" s="149">
        <v>1</v>
      </c>
      <c r="H53" s="149">
        <f t="shared" si="1"/>
        <v>0</v>
      </c>
      <c r="I53" s="143" t="str">
        <f t="shared" si="0"/>
        <v/>
      </c>
    </row>
    <row r="54" spans="1:9" x14ac:dyDescent="0.35">
      <c r="A54" s="148">
        <v>50</v>
      </c>
      <c r="B54" s="322"/>
      <c r="C54" s="322"/>
      <c r="D54" s="322"/>
      <c r="E54" s="323"/>
      <c r="F54" s="322"/>
      <c r="G54" s="149">
        <v>1</v>
      </c>
      <c r="H54" s="149">
        <f t="shared" si="1"/>
        <v>0</v>
      </c>
      <c r="I54" s="143" t="str">
        <f t="shared" si="0"/>
        <v/>
      </c>
    </row>
    <row r="55" spans="1:9" x14ac:dyDescent="0.35">
      <c r="A55" s="148">
        <v>51</v>
      </c>
      <c r="B55" s="322"/>
      <c r="C55" s="322"/>
      <c r="D55" s="322"/>
      <c r="E55" s="323"/>
      <c r="F55" s="322"/>
      <c r="G55" s="149">
        <v>1</v>
      </c>
      <c r="H55" s="149">
        <f t="shared" si="1"/>
        <v>0</v>
      </c>
      <c r="I55" s="143" t="str">
        <f t="shared" si="0"/>
        <v/>
      </c>
    </row>
    <row r="56" spans="1:9" x14ac:dyDescent="0.35">
      <c r="A56" s="148">
        <v>52</v>
      </c>
      <c r="B56" s="322"/>
      <c r="C56" s="322"/>
      <c r="D56" s="322"/>
      <c r="E56" s="323"/>
      <c r="F56" s="322"/>
      <c r="G56" s="149">
        <v>1</v>
      </c>
      <c r="H56" s="149">
        <f t="shared" si="1"/>
        <v>0</v>
      </c>
      <c r="I56" s="143" t="str">
        <f t="shared" si="0"/>
        <v/>
      </c>
    </row>
    <row r="57" spans="1:9" x14ac:dyDescent="0.35">
      <c r="A57" s="148">
        <v>53</v>
      </c>
      <c r="B57" s="322"/>
      <c r="C57" s="322"/>
      <c r="D57" s="322"/>
      <c r="E57" s="323"/>
      <c r="F57" s="322"/>
      <c r="G57" s="149">
        <v>1</v>
      </c>
      <c r="H57" s="149">
        <f t="shared" si="1"/>
        <v>0</v>
      </c>
      <c r="I57" s="143" t="str">
        <f t="shared" si="0"/>
        <v/>
      </c>
    </row>
    <row r="58" spans="1:9" x14ac:dyDescent="0.35">
      <c r="A58" s="148">
        <v>54</v>
      </c>
      <c r="B58" s="322"/>
      <c r="C58" s="322"/>
      <c r="D58" s="322"/>
      <c r="E58" s="323"/>
      <c r="F58" s="322"/>
      <c r="G58" s="149">
        <v>1</v>
      </c>
      <c r="H58" s="149">
        <f t="shared" si="1"/>
        <v>0</v>
      </c>
      <c r="I58" s="143" t="str">
        <f t="shared" si="0"/>
        <v/>
      </c>
    </row>
    <row r="59" spans="1:9" x14ac:dyDescent="0.35">
      <c r="A59" s="148">
        <v>55</v>
      </c>
      <c r="B59" s="322"/>
      <c r="C59" s="322"/>
      <c r="D59" s="322"/>
      <c r="E59" s="323"/>
      <c r="F59" s="322"/>
      <c r="G59" s="149">
        <v>1</v>
      </c>
      <c r="H59" s="149">
        <f t="shared" si="1"/>
        <v>0</v>
      </c>
      <c r="I59" s="143" t="str">
        <f t="shared" si="0"/>
        <v/>
      </c>
    </row>
    <row r="60" spans="1:9" x14ac:dyDescent="0.35">
      <c r="A60" s="148">
        <v>56</v>
      </c>
      <c r="B60" s="322"/>
      <c r="C60" s="322"/>
      <c r="D60" s="322"/>
      <c r="E60" s="323"/>
      <c r="F60" s="322"/>
      <c r="G60" s="149">
        <v>1</v>
      </c>
      <c r="H60" s="149">
        <f t="shared" si="1"/>
        <v>0</v>
      </c>
      <c r="I60" s="143" t="str">
        <f t="shared" si="0"/>
        <v/>
      </c>
    </row>
    <row r="61" spans="1:9" x14ac:dyDescent="0.35">
      <c r="A61" s="148">
        <v>57</v>
      </c>
      <c r="B61" s="322"/>
      <c r="C61" s="322"/>
      <c r="D61" s="322"/>
      <c r="E61" s="323"/>
      <c r="F61" s="322"/>
      <c r="G61" s="149">
        <v>1</v>
      </c>
      <c r="H61" s="149">
        <f t="shared" si="1"/>
        <v>0</v>
      </c>
      <c r="I61" s="143" t="str">
        <f t="shared" si="0"/>
        <v/>
      </c>
    </row>
    <row r="62" spans="1:9" x14ac:dyDescent="0.35">
      <c r="A62" s="148">
        <v>58</v>
      </c>
      <c r="B62" s="322"/>
      <c r="C62" s="322"/>
      <c r="D62" s="322"/>
      <c r="E62" s="323"/>
      <c r="F62" s="322"/>
      <c r="G62" s="149">
        <v>1</v>
      </c>
      <c r="H62" s="149">
        <f t="shared" si="1"/>
        <v>0</v>
      </c>
      <c r="I62" s="143" t="str">
        <f t="shared" si="0"/>
        <v/>
      </c>
    </row>
    <row r="63" spans="1:9" x14ac:dyDescent="0.35">
      <c r="A63" s="148">
        <v>59</v>
      </c>
      <c r="B63" s="322"/>
      <c r="C63" s="322"/>
      <c r="D63" s="322"/>
      <c r="E63" s="323"/>
      <c r="F63" s="322"/>
      <c r="G63" s="149">
        <v>1</v>
      </c>
      <c r="H63" s="149">
        <f t="shared" si="1"/>
        <v>0</v>
      </c>
      <c r="I63" s="143" t="str">
        <f t="shared" si="0"/>
        <v/>
      </c>
    </row>
    <row r="64" spans="1:9" x14ac:dyDescent="0.35">
      <c r="A64" s="148">
        <v>60</v>
      </c>
      <c r="B64" s="322"/>
      <c r="C64" s="322"/>
      <c r="D64" s="322"/>
      <c r="E64" s="323"/>
      <c r="F64" s="322"/>
      <c r="G64" s="149">
        <v>1</v>
      </c>
      <c r="H64" s="149">
        <f t="shared" si="1"/>
        <v>0</v>
      </c>
      <c r="I64" s="143" t="str">
        <f t="shared" si="0"/>
        <v/>
      </c>
    </row>
    <row r="65" spans="1:9" x14ac:dyDescent="0.35">
      <c r="A65" s="148">
        <v>61</v>
      </c>
      <c r="B65" s="322"/>
      <c r="C65" s="322"/>
      <c r="D65" s="322"/>
      <c r="E65" s="323"/>
      <c r="F65" s="322"/>
      <c r="G65" s="149">
        <v>1</v>
      </c>
      <c r="H65" s="149">
        <f t="shared" si="1"/>
        <v>0</v>
      </c>
      <c r="I65" s="143" t="str">
        <f t="shared" si="0"/>
        <v/>
      </c>
    </row>
    <row r="66" spans="1:9" x14ac:dyDescent="0.35">
      <c r="A66" s="148">
        <v>62</v>
      </c>
      <c r="B66" s="322"/>
      <c r="C66" s="322"/>
      <c r="D66" s="322"/>
      <c r="E66" s="323"/>
      <c r="F66" s="322"/>
      <c r="G66" s="149">
        <v>1</v>
      </c>
      <c r="H66" s="149">
        <f t="shared" si="1"/>
        <v>0</v>
      </c>
      <c r="I66" s="143" t="str">
        <f t="shared" si="0"/>
        <v/>
      </c>
    </row>
    <row r="67" spans="1:9" x14ac:dyDescent="0.35">
      <c r="A67" s="148">
        <v>63</v>
      </c>
      <c r="B67" s="322"/>
      <c r="C67" s="322"/>
      <c r="D67" s="322"/>
      <c r="E67" s="323"/>
      <c r="F67" s="322"/>
      <c r="G67" s="149">
        <v>1</v>
      </c>
      <c r="H67" s="149">
        <f t="shared" si="1"/>
        <v>0</v>
      </c>
      <c r="I67" s="143" t="str">
        <f t="shared" si="0"/>
        <v/>
      </c>
    </row>
    <row r="68" spans="1:9" x14ac:dyDescent="0.35">
      <c r="A68" s="148">
        <v>64</v>
      </c>
      <c r="B68" s="322"/>
      <c r="C68" s="322"/>
      <c r="D68" s="322"/>
      <c r="E68" s="323"/>
      <c r="F68" s="322"/>
      <c r="G68" s="149">
        <v>1</v>
      </c>
      <c r="H68" s="149">
        <f t="shared" si="1"/>
        <v>0</v>
      </c>
      <c r="I68" s="143" t="str">
        <f t="shared" si="0"/>
        <v/>
      </c>
    </row>
    <row r="69" spans="1:9" x14ac:dyDescent="0.35">
      <c r="A69" s="148">
        <v>65</v>
      </c>
      <c r="B69" s="322"/>
      <c r="C69" s="322"/>
      <c r="D69" s="322"/>
      <c r="E69" s="323"/>
      <c r="F69" s="322"/>
      <c r="G69" s="149">
        <v>1</v>
      </c>
      <c r="H69" s="149">
        <f t="shared" si="1"/>
        <v>0</v>
      </c>
      <c r="I69" s="143" t="str">
        <f t="shared" si="0"/>
        <v/>
      </c>
    </row>
    <row r="70" spans="1:9" x14ac:dyDescent="0.35">
      <c r="A70" s="148">
        <v>66</v>
      </c>
      <c r="B70" s="322"/>
      <c r="C70" s="322"/>
      <c r="D70" s="322"/>
      <c r="E70" s="323"/>
      <c r="F70" s="322"/>
      <c r="G70" s="149">
        <v>1</v>
      </c>
      <c r="H70" s="149">
        <f t="shared" ref="H70:H133" si="2">SUMIFS(G$5:G$304,C$5:C$304,C$5:C$304,D$5:D$304,D$5:D$304)</f>
        <v>0</v>
      </c>
      <c r="I70" s="143" t="str">
        <f t="shared" ref="I70:I133" si="3">IF((COUNTBLANK(B70:E70))=0,IF(H70&gt;1,"Jméno se opakuje"," "),IF((COUNTBLANK(B70:E70))&gt;0,IF((COUNTBLANK(B70:E70))&lt;4,"nejsou vyplněna všechna pole",""),""))</f>
        <v/>
      </c>
    </row>
    <row r="71" spans="1:9" x14ac:dyDescent="0.35">
      <c r="A71" s="148">
        <v>67</v>
      </c>
      <c r="B71" s="322"/>
      <c r="C71" s="322"/>
      <c r="D71" s="322"/>
      <c r="E71" s="323"/>
      <c r="F71" s="322"/>
      <c r="G71" s="149">
        <v>1</v>
      </c>
      <c r="H71" s="149">
        <f t="shared" si="2"/>
        <v>0</v>
      </c>
      <c r="I71" s="143" t="str">
        <f t="shared" si="3"/>
        <v/>
      </c>
    </row>
    <row r="72" spans="1:9" x14ac:dyDescent="0.35">
      <c r="A72" s="148">
        <v>68</v>
      </c>
      <c r="B72" s="322"/>
      <c r="C72" s="322"/>
      <c r="D72" s="322"/>
      <c r="E72" s="323"/>
      <c r="F72" s="322"/>
      <c r="G72" s="149">
        <v>1</v>
      </c>
      <c r="H72" s="149">
        <f t="shared" si="2"/>
        <v>0</v>
      </c>
      <c r="I72" s="143" t="str">
        <f t="shared" si="3"/>
        <v/>
      </c>
    </row>
    <row r="73" spans="1:9" x14ac:dyDescent="0.35">
      <c r="A73" s="148">
        <v>69</v>
      </c>
      <c r="B73" s="322"/>
      <c r="C73" s="322"/>
      <c r="D73" s="322"/>
      <c r="E73" s="323"/>
      <c r="F73" s="322"/>
      <c r="G73" s="149">
        <v>1</v>
      </c>
      <c r="H73" s="149">
        <f t="shared" si="2"/>
        <v>0</v>
      </c>
      <c r="I73" s="143" t="str">
        <f t="shared" si="3"/>
        <v/>
      </c>
    </row>
    <row r="74" spans="1:9" x14ac:dyDescent="0.35">
      <c r="A74" s="148">
        <v>70</v>
      </c>
      <c r="B74" s="322"/>
      <c r="C74" s="322"/>
      <c r="D74" s="322"/>
      <c r="E74" s="323"/>
      <c r="F74" s="322"/>
      <c r="G74" s="149">
        <v>1</v>
      </c>
      <c r="H74" s="149">
        <f t="shared" si="2"/>
        <v>0</v>
      </c>
      <c r="I74" s="143" t="str">
        <f t="shared" si="3"/>
        <v/>
      </c>
    </row>
    <row r="75" spans="1:9" x14ac:dyDescent="0.35">
      <c r="A75" s="148">
        <v>71</v>
      </c>
      <c r="B75" s="322"/>
      <c r="C75" s="322"/>
      <c r="D75" s="322"/>
      <c r="E75" s="323"/>
      <c r="F75" s="322"/>
      <c r="G75" s="149">
        <v>1</v>
      </c>
      <c r="H75" s="149">
        <f t="shared" si="2"/>
        <v>0</v>
      </c>
      <c r="I75" s="143" t="str">
        <f t="shared" si="3"/>
        <v/>
      </c>
    </row>
    <row r="76" spans="1:9" x14ac:dyDescent="0.35">
      <c r="A76" s="148">
        <v>72</v>
      </c>
      <c r="B76" s="322"/>
      <c r="C76" s="322"/>
      <c r="D76" s="322"/>
      <c r="E76" s="323"/>
      <c r="F76" s="322"/>
      <c r="G76" s="149">
        <v>1</v>
      </c>
      <c r="H76" s="149">
        <f t="shared" si="2"/>
        <v>0</v>
      </c>
      <c r="I76" s="143" t="str">
        <f t="shared" si="3"/>
        <v/>
      </c>
    </row>
    <row r="77" spans="1:9" x14ac:dyDescent="0.35">
      <c r="A77" s="148">
        <v>73</v>
      </c>
      <c r="B77" s="322"/>
      <c r="C77" s="322"/>
      <c r="D77" s="322"/>
      <c r="E77" s="323"/>
      <c r="F77" s="322"/>
      <c r="G77" s="149">
        <v>1</v>
      </c>
      <c r="H77" s="149">
        <f t="shared" si="2"/>
        <v>0</v>
      </c>
      <c r="I77" s="143" t="str">
        <f t="shared" si="3"/>
        <v/>
      </c>
    </row>
    <row r="78" spans="1:9" x14ac:dyDescent="0.35">
      <c r="A78" s="148">
        <v>74</v>
      </c>
      <c r="B78" s="322"/>
      <c r="C78" s="322"/>
      <c r="D78" s="322"/>
      <c r="E78" s="323"/>
      <c r="F78" s="322"/>
      <c r="G78" s="149">
        <v>1</v>
      </c>
      <c r="H78" s="149">
        <f t="shared" si="2"/>
        <v>0</v>
      </c>
      <c r="I78" s="143" t="str">
        <f t="shared" si="3"/>
        <v/>
      </c>
    </row>
    <row r="79" spans="1:9" x14ac:dyDescent="0.35">
      <c r="A79" s="148">
        <v>75</v>
      </c>
      <c r="B79" s="322"/>
      <c r="C79" s="322"/>
      <c r="D79" s="322"/>
      <c r="E79" s="323"/>
      <c r="F79" s="322"/>
      <c r="G79" s="149">
        <v>1</v>
      </c>
      <c r="H79" s="149">
        <f t="shared" si="2"/>
        <v>0</v>
      </c>
      <c r="I79" s="143" t="str">
        <f t="shared" si="3"/>
        <v/>
      </c>
    </row>
    <row r="80" spans="1:9" x14ac:dyDescent="0.35">
      <c r="A80" s="148">
        <v>76</v>
      </c>
      <c r="B80" s="322"/>
      <c r="C80" s="322"/>
      <c r="D80" s="322"/>
      <c r="E80" s="323"/>
      <c r="F80" s="322"/>
      <c r="G80" s="149">
        <v>1</v>
      </c>
      <c r="H80" s="149">
        <f t="shared" si="2"/>
        <v>0</v>
      </c>
      <c r="I80" s="143" t="str">
        <f t="shared" si="3"/>
        <v/>
      </c>
    </row>
    <row r="81" spans="1:9" x14ac:dyDescent="0.35">
      <c r="A81" s="148">
        <v>77</v>
      </c>
      <c r="B81" s="322"/>
      <c r="C81" s="322"/>
      <c r="D81" s="322"/>
      <c r="E81" s="323"/>
      <c r="F81" s="322"/>
      <c r="G81" s="149">
        <v>1</v>
      </c>
      <c r="H81" s="149">
        <f t="shared" si="2"/>
        <v>0</v>
      </c>
      <c r="I81" s="143" t="str">
        <f t="shared" si="3"/>
        <v/>
      </c>
    </row>
    <row r="82" spans="1:9" x14ac:dyDescent="0.35">
      <c r="A82" s="148">
        <v>78</v>
      </c>
      <c r="B82" s="322"/>
      <c r="C82" s="322"/>
      <c r="D82" s="322"/>
      <c r="E82" s="323"/>
      <c r="F82" s="322"/>
      <c r="G82" s="149">
        <v>1</v>
      </c>
      <c r="H82" s="149">
        <f t="shared" si="2"/>
        <v>0</v>
      </c>
      <c r="I82" s="143" t="str">
        <f t="shared" si="3"/>
        <v/>
      </c>
    </row>
    <row r="83" spans="1:9" x14ac:dyDescent="0.35">
      <c r="A83" s="148">
        <v>79</v>
      </c>
      <c r="B83" s="322"/>
      <c r="C83" s="322"/>
      <c r="D83" s="322"/>
      <c r="E83" s="323"/>
      <c r="F83" s="322"/>
      <c r="G83" s="149">
        <v>1</v>
      </c>
      <c r="H83" s="149">
        <f t="shared" si="2"/>
        <v>0</v>
      </c>
      <c r="I83" s="143" t="str">
        <f t="shared" si="3"/>
        <v/>
      </c>
    </row>
    <row r="84" spans="1:9" x14ac:dyDescent="0.35">
      <c r="A84" s="148">
        <v>80</v>
      </c>
      <c r="B84" s="322"/>
      <c r="C84" s="322"/>
      <c r="D84" s="322"/>
      <c r="E84" s="323"/>
      <c r="F84" s="322"/>
      <c r="G84" s="149">
        <v>1</v>
      </c>
      <c r="H84" s="149">
        <f t="shared" si="2"/>
        <v>0</v>
      </c>
      <c r="I84" s="143" t="str">
        <f t="shared" si="3"/>
        <v/>
      </c>
    </row>
    <row r="85" spans="1:9" x14ac:dyDescent="0.35">
      <c r="A85" s="148">
        <v>81</v>
      </c>
      <c r="B85" s="322"/>
      <c r="C85" s="322"/>
      <c r="D85" s="322"/>
      <c r="E85" s="323"/>
      <c r="F85" s="322"/>
      <c r="G85" s="149">
        <v>1</v>
      </c>
      <c r="H85" s="149">
        <f t="shared" si="2"/>
        <v>0</v>
      </c>
      <c r="I85" s="143" t="str">
        <f t="shared" si="3"/>
        <v/>
      </c>
    </row>
    <row r="86" spans="1:9" x14ac:dyDescent="0.35">
      <c r="A86" s="148">
        <v>82</v>
      </c>
      <c r="B86" s="322"/>
      <c r="C86" s="322"/>
      <c r="D86" s="322"/>
      <c r="E86" s="323"/>
      <c r="F86" s="322"/>
      <c r="G86" s="149">
        <v>1</v>
      </c>
      <c r="H86" s="149">
        <f t="shared" si="2"/>
        <v>0</v>
      </c>
      <c r="I86" s="143" t="str">
        <f t="shared" si="3"/>
        <v/>
      </c>
    </row>
    <row r="87" spans="1:9" x14ac:dyDescent="0.35">
      <c r="A87" s="148">
        <v>83</v>
      </c>
      <c r="B87" s="322"/>
      <c r="C87" s="322"/>
      <c r="D87" s="322"/>
      <c r="E87" s="323"/>
      <c r="F87" s="322"/>
      <c r="G87" s="149">
        <v>1</v>
      </c>
      <c r="H87" s="149">
        <f t="shared" si="2"/>
        <v>0</v>
      </c>
      <c r="I87" s="143" t="str">
        <f t="shared" si="3"/>
        <v/>
      </c>
    </row>
    <row r="88" spans="1:9" x14ac:dyDescent="0.35">
      <c r="A88" s="148">
        <v>84</v>
      </c>
      <c r="B88" s="322"/>
      <c r="C88" s="322"/>
      <c r="D88" s="322"/>
      <c r="E88" s="323"/>
      <c r="F88" s="322"/>
      <c r="G88" s="149">
        <v>1</v>
      </c>
      <c r="H88" s="149">
        <f t="shared" si="2"/>
        <v>0</v>
      </c>
      <c r="I88" s="143" t="str">
        <f t="shared" si="3"/>
        <v/>
      </c>
    </row>
    <row r="89" spans="1:9" x14ac:dyDescent="0.35">
      <c r="A89" s="148">
        <v>85</v>
      </c>
      <c r="B89" s="322"/>
      <c r="C89" s="322"/>
      <c r="D89" s="322"/>
      <c r="E89" s="323"/>
      <c r="F89" s="322"/>
      <c r="G89" s="149">
        <v>1</v>
      </c>
      <c r="H89" s="149">
        <f t="shared" si="2"/>
        <v>0</v>
      </c>
      <c r="I89" s="143" t="str">
        <f t="shared" si="3"/>
        <v/>
      </c>
    </row>
    <row r="90" spans="1:9" x14ac:dyDescent="0.35">
      <c r="A90" s="148">
        <v>86</v>
      </c>
      <c r="B90" s="322"/>
      <c r="C90" s="322"/>
      <c r="D90" s="322"/>
      <c r="E90" s="323"/>
      <c r="F90" s="322"/>
      <c r="G90" s="149">
        <v>1</v>
      </c>
      <c r="H90" s="149">
        <f t="shared" si="2"/>
        <v>0</v>
      </c>
      <c r="I90" s="143" t="str">
        <f t="shared" si="3"/>
        <v/>
      </c>
    </row>
    <row r="91" spans="1:9" x14ac:dyDescent="0.35">
      <c r="A91" s="148">
        <v>87</v>
      </c>
      <c r="B91" s="322"/>
      <c r="C91" s="322"/>
      <c r="D91" s="322"/>
      <c r="E91" s="323"/>
      <c r="F91" s="322"/>
      <c r="G91" s="149">
        <v>1</v>
      </c>
      <c r="H91" s="149">
        <f t="shared" si="2"/>
        <v>0</v>
      </c>
      <c r="I91" s="143" t="str">
        <f t="shared" si="3"/>
        <v/>
      </c>
    </row>
    <row r="92" spans="1:9" x14ac:dyDescent="0.35">
      <c r="A92" s="148">
        <v>88</v>
      </c>
      <c r="B92" s="322"/>
      <c r="C92" s="322"/>
      <c r="D92" s="322"/>
      <c r="E92" s="323"/>
      <c r="F92" s="322"/>
      <c r="G92" s="149">
        <v>1</v>
      </c>
      <c r="H92" s="149">
        <f t="shared" si="2"/>
        <v>0</v>
      </c>
      <c r="I92" s="143" t="str">
        <f t="shared" si="3"/>
        <v/>
      </c>
    </row>
    <row r="93" spans="1:9" x14ac:dyDescent="0.35">
      <c r="A93" s="148">
        <v>89</v>
      </c>
      <c r="B93" s="322"/>
      <c r="C93" s="322"/>
      <c r="D93" s="322"/>
      <c r="E93" s="323"/>
      <c r="F93" s="322"/>
      <c r="G93" s="149">
        <v>1</v>
      </c>
      <c r="H93" s="149">
        <f t="shared" si="2"/>
        <v>0</v>
      </c>
      <c r="I93" s="143" t="str">
        <f t="shared" si="3"/>
        <v/>
      </c>
    </row>
    <row r="94" spans="1:9" x14ac:dyDescent="0.35">
      <c r="A94" s="148">
        <v>90</v>
      </c>
      <c r="B94" s="322"/>
      <c r="C94" s="322"/>
      <c r="D94" s="322"/>
      <c r="E94" s="323"/>
      <c r="F94" s="322"/>
      <c r="G94" s="149">
        <v>1</v>
      </c>
      <c r="H94" s="149">
        <f t="shared" si="2"/>
        <v>0</v>
      </c>
      <c r="I94" s="143" t="str">
        <f t="shared" si="3"/>
        <v/>
      </c>
    </row>
    <row r="95" spans="1:9" x14ac:dyDescent="0.35">
      <c r="A95" s="148">
        <v>91</v>
      </c>
      <c r="B95" s="322"/>
      <c r="C95" s="322"/>
      <c r="D95" s="322"/>
      <c r="E95" s="323"/>
      <c r="F95" s="322"/>
      <c r="G95" s="149">
        <v>1</v>
      </c>
      <c r="H95" s="149">
        <f t="shared" si="2"/>
        <v>0</v>
      </c>
      <c r="I95" s="143" t="str">
        <f t="shared" si="3"/>
        <v/>
      </c>
    </row>
    <row r="96" spans="1:9" x14ac:dyDescent="0.35">
      <c r="A96" s="148">
        <v>92</v>
      </c>
      <c r="B96" s="322"/>
      <c r="C96" s="322"/>
      <c r="D96" s="322"/>
      <c r="E96" s="323"/>
      <c r="F96" s="322"/>
      <c r="G96" s="149">
        <v>1</v>
      </c>
      <c r="H96" s="149">
        <f t="shared" si="2"/>
        <v>0</v>
      </c>
      <c r="I96" s="143" t="str">
        <f t="shared" si="3"/>
        <v/>
      </c>
    </row>
    <row r="97" spans="1:9" x14ac:dyDescent="0.35">
      <c r="A97" s="148">
        <v>93</v>
      </c>
      <c r="B97" s="322"/>
      <c r="C97" s="322"/>
      <c r="D97" s="322"/>
      <c r="E97" s="323"/>
      <c r="F97" s="322"/>
      <c r="G97" s="149">
        <v>1</v>
      </c>
      <c r="H97" s="149">
        <f t="shared" si="2"/>
        <v>0</v>
      </c>
      <c r="I97" s="143" t="str">
        <f t="shared" si="3"/>
        <v/>
      </c>
    </row>
    <row r="98" spans="1:9" x14ac:dyDescent="0.35">
      <c r="A98" s="148">
        <v>94</v>
      </c>
      <c r="B98" s="322"/>
      <c r="C98" s="322"/>
      <c r="D98" s="322"/>
      <c r="E98" s="323"/>
      <c r="F98" s="322"/>
      <c r="G98" s="149">
        <v>1</v>
      </c>
      <c r="H98" s="149">
        <f t="shared" si="2"/>
        <v>0</v>
      </c>
      <c r="I98" s="143" t="str">
        <f t="shared" si="3"/>
        <v/>
      </c>
    </row>
    <row r="99" spans="1:9" x14ac:dyDescent="0.35">
      <c r="A99" s="148">
        <v>95</v>
      </c>
      <c r="B99" s="322"/>
      <c r="C99" s="322"/>
      <c r="D99" s="322"/>
      <c r="E99" s="323"/>
      <c r="F99" s="322"/>
      <c r="G99" s="149">
        <v>1</v>
      </c>
      <c r="H99" s="149">
        <f t="shared" si="2"/>
        <v>0</v>
      </c>
      <c r="I99" s="143" t="str">
        <f t="shared" si="3"/>
        <v/>
      </c>
    </row>
    <row r="100" spans="1:9" x14ac:dyDescent="0.35">
      <c r="A100" s="148">
        <v>96</v>
      </c>
      <c r="B100" s="322"/>
      <c r="C100" s="322"/>
      <c r="D100" s="322"/>
      <c r="E100" s="323"/>
      <c r="F100" s="322"/>
      <c r="G100" s="149">
        <v>1</v>
      </c>
      <c r="H100" s="149">
        <f t="shared" si="2"/>
        <v>0</v>
      </c>
      <c r="I100" s="143" t="str">
        <f t="shared" si="3"/>
        <v/>
      </c>
    </row>
    <row r="101" spans="1:9" x14ac:dyDescent="0.35">
      <c r="A101" s="148">
        <v>97</v>
      </c>
      <c r="B101" s="322"/>
      <c r="C101" s="322"/>
      <c r="D101" s="322"/>
      <c r="E101" s="323"/>
      <c r="F101" s="322"/>
      <c r="G101" s="149">
        <v>1</v>
      </c>
      <c r="H101" s="149">
        <f t="shared" si="2"/>
        <v>0</v>
      </c>
      <c r="I101" s="143" t="str">
        <f t="shared" si="3"/>
        <v/>
      </c>
    </row>
    <row r="102" spans="1:9" x14ac:dyDescent="0.35">
      <c r="A102" s="148">
        <v>98</v>
      </c>
      <c r="B102" s="322"/>
      <c r="C102" s="322"/>
      <c r="D102" s="322"/>
      <c r="E102" s="323"/>
      <c r="F102" s="322"/>
      <c r="G102" s="149">
        <v>1</v>
      </c>
      <c r="H102" s="149">
        <f t="shared" si="2"/>
        <v>0</v>
      </c>
      <c r="I102" s="143" t="str">
        <f t="shared" si="3"/>
        <v/>
      </c>
    </row>
    <row r="103" spans="1:9" x14ac:dyDescent="0.35">
      <c r="A103" s="148">
        <v>99</v>
      </c>
      <c r="B103" s="322"/>
      <c r="C103" s="322"/>
      <c r="D103" s="322"/>
      <c r="E103" s="323"/>
      <c r="F103" s="322"/>
      <c r="G103" s="149">
        <v>1</v>
      </c>
      <c r="H103" s="149">
        <f t="shared" si="2"/>
        <v>0</v>
      </c>
      <c r="I103" s="143" t="str">
        <f t="shared" si="3"/>
        <v/>
      </c>
    </row>
    <row r="104" spans="1:9" x14ac:dyDescent="0.35">
      <c r="A104" s="148">
        <v>100</v>
      </c>
      <c r="B104" s="322"/>
      <c r="C104" s="322"/>
      <c r="D104" s="322"/>
      <c r="E104" s="323"/>
      <c r="F104" s="322"/>
      <c r="G104" s="149">
        <v>1</v>
      </c>
      <c r="H104" s="149">
        <f t="shared" si="2"/>
        <v>0</v>
      </c>
      <c r="I104" s="143" t="str">
        <f t="shared" si="3"/>
        <v/>
      </c>
    </row>
    <row r="105" spans="1:9" x14ac:dyDescent="0.35">
      <c r="A105" s="148">
        <v>101</v>
      </c>
      <c r="B105" s="322"/>
      <c r="C105" s="322"/>
      <c r="D105" s="322"/>
      <c r="E105" s="323"/>
      <c r="F105" s="322"/>
      <c r="G105" s="149">
        <v>1</v>
      </c>
      <c r="H105" s="149">
        <f t="shared" si="2"/>
        <v>0</v>
      </c>
      <c r="I105" s="143" t="str">
        <f t="shared" si="3"/>
        <v/>
      </c>
    </row>
    <row r="106" spans="1:9" x14ac:dyDescent="0.35">
      <c r="A106" s="148">
        <v>102</v>
      </c>
      <c r="B106" s="322"/>
      <c r="C106" s="322"/>
      <c r="D106" s="322"/>
      <c r="E106" s="323"/>
      <c r="F106" s="322"/>
      <c r="G106" s="149">
        <v>1</v>
      </c>
      <c r="H106" s="149">
        <f t="shared" si="2"/>
        <v>0</v>
      </c>
      <c r="I106" s="143" t="str">
        <f t="shared" si="3"/>
        <v/>
      </c>
    </row>
    <row r="107" spans="1:9" x14ac:dyDescent="0.35">
      <c r="A107" s="148">
        <v>103</v>
      </c>
      <c r="B107" s="322"/>
      <c r="C107" s="322"/>
      <c r="D107" s="322"/>
      <c r="E107" s="323"/>
      <c r="F107" s="322"/>
      <c r="G107" s="149">
        <v>1</v>
      </c>
      <c r="H107" s="149">
        <f t="shared" si="2"/>
        <v>0</v>
      </c>
      <c r="I107" s="143" t="str">
        <f t="shared" si="3"/>
        <v/>
      </c>
    </row>
    <row r="108" spans="1:9" x14ac:dyDescent="0.35">
      <c r="A108" s="148">
        <v>104</v>
      </c>
      <c r="B108" s="322"/>
      <c r="C108" s="322"/>
      <c r="D108" s="322"/>
      <c r="E108" s="323"/>
      <c r="F108" s="322"/>
      <c r="G108" s="149">
        <v>1</v>
      </c>
      <c r="H108" s="149">
        <f t="shared" si="2"/>
        <v>0</v>
      </c>
      <c r="I108" s="143" t="str">
        <f t="shared" si="3"/>
        <v/>
      </c>
    </row>
    <row r="109" spans="1:9" x14ac:dyDescent="0.35">
      <c r="A109" s="148">
        <v>105</v>
      </c>
      <c r="B109" s="322"/>
      <c r="C109" s="322"/>
      <c r="D109" s="322"/>
      <c r="E109" s="323"/>
      <c r="F109" s="322"/>
      <c r="G109" s="149">
        <v>1</v>
      </c>
      <c r="H109" s="149">
        <f t="shared" si="2"/>
        <v>0</v>
      </c>
      <c r="I109" s="143" t="str">
        <f t="shared" si="3"/>
        <v/>
      </c>
    </row>
    <row r="110" spans="1:9" x14ac:dyDescent="0.35">
      <c r="A110" s="148">
        <v>106</v>
      </c>
      <c r="B110" s="322"/>
      <c r="C110" s="322"/>
      <c r="D110" s="322"/>
      <c r="E110" s="323"/>
      <c r="F110" s="322"/>
      <c r="G110" s="149">
        <v>1</v>
      </c>
      <c r="H110" s="149">
        <f t="shared" si="2"/>
        <v>0</v>
      </c>
      <c r="I110" s="143" t="str">
        <f t="shared" si="3"/>
        <v/>
      </c>
    </row>
    <row r="111" spans="1:9" x14ac:dyDescent="0.35">
      <c r="A111" s="148">
        <v>107</v>
      </c>
      <c r="B111" s="322"/>
      <c r="C111" s="322"/>
      <c r="D111" s="322"/>
      <c r="E111" s="323"/>
      <c r="F111" s="322"/>
      <c r="G111" s="149">
        <v>1</v>
      </c>
      <c r="H111" s="149">
        <f t="shared" si="2"/>
        <v>0</v>
      </c>
      <c r="I111" s="143" t="str">
        <f t="shared" si="3"/>
        <v/>
      </c>
    </row>
    <row r="112" spans="1:9" x14ac:dyDescent="0.35">
      <c r="A112" s="148">
        <v>108</v>
      </c>
      <c r="B112" s="322"/>
      <c r="C112" s="322"/>
      <c r="D112" s="322"/>
      <c r="E112" s="323"/>
      <c r="F112" s="322"/>
      <c r="G112" s="149">
        <v>1</v>
      </c>
      <c r="H112" s="149">
        <f t="shared" si="2"/>
        <v>0</v>
      </c>
      <c r="I112" s="143" t="str">
        <f t="shared" si="3"/>
        <v/>
      </c>
    </row>
    <row r="113" spans="1:9" x14ac:dyDescent="0.35">
      <c r="A113" s="148">
        <v>109</v>
      </c>
      <c r="B113" s="322"/>
      <c r="C113" s="322"/>
      <c r="D113" s="322"/>
      <c r="E113" s="323"/>
      <c r="F113" s="322"/>
      <c r="G113" s="149">
        <v>1</v>
      </c>
      <c r="H113" s="149">
        <f t="shared" si="2"/>
        <v>0</v>
      </c>
      <c r="I113" s="143" t="str">
        <f t="shared" si="3"/>
        <v/>
      </c>
    </row>
    <row r="114" spans="1:9" x14ac:dyDescent="0.35">
      <c r="A114" s="148">
        <v>110</v>
      </c>
      <c r="B114" s="322"/>
      <c r="C114" s="322"/>
      <c r="D114" s="322"/>
      <c r="E114" s="323"/>
      <c r="F114" s="322"/>
      <c r="G114" s="149">
        <v>1</v>
      </c>
      <c r="H114" s="149">
        <f t="shared" si="2"/>
        <v>0</v>
      </c>
      <c r="I114" s="143" t="str">
        <f t="shared" si="3"/>
        <v/>
      </c>
    </row>
    <row r="115" spans="1:9" x14ac:dyDescent="0.35">
      <c r="A115" s="148">
        <v>111</v>
      </c>
      <c r="B115" s="322"/>
      <c r="C115" s="322"/>
      <c r="D115" s="322"/>
      <c r="E115" s="323"/>
      <c r="F115" s="322"/>
      <c r="G115" s="149">
        <v>1</v>
      </c>
      <c r="H115" s="149">
        <f t="shared" si="2"/>
        <v>0</v>
      </c>
      <c r="I115" s="143" t="str">
        <f t="shared" si="3"/>
        <v/>
      </c>
    </row>
    <row r="116" spans="1:9" x14ac:dyDescent="0.35">
      <c r="A116" s="148">
        <v>112</v>
      </c>
      <c r="B116" s="322"/>
      <c r="C116" s="322"/>
      <c r="D116" s="322"/>
      <c r="E116" s="323"/>
      <c r="F116" s="322"/>
      <c r="G116" s="149">
        <v>1</v>
      </c>
      <c r="H116" s="149">
        <f t="shared" si="2"/>
        <v>0</v>
      </c>
      <c r="I116" s="143" t="str">
        <f t="shared" si="3"/>
        <v/>
      </c>
    </row>
    <row r="117" spans="1:9" x14ac:dyDescent="0.35">
      <c r="A117" s="148">
        <v>113</v>
      </c>
      <c r="B117" s="322"/>
      <c r="C117" s="322"/>
      <c r="D117" s="322"/>
      <c r="E117" s="323"/>
      <c r="F117" s="322"/>
      <c r="G117" s="149">
        <v>1</v>
      </c>
      <c r="H117" s="149">
        <f t="shared" si="2"/>
        <v>0</v>
      </c>
      <c r="I117" s="143" t="str">
        <f t="shared" si="3"/>
        <v/>
      </c>
    </row>
    <row r="118" spans="1:9" x14ac:dyDescent="0.35">
      <c r="A118" s="148">
        <v>114</v>
      </c>
      <c r="B118" s="322"/>
      <c r="C118" s="322"/>
      <c r="D118" s="322"/>
      <c r="E118" s="323"/>
      <c r="F118" s="322"/>
      <c r="G118" s="149">
        <v>1</v>
      </c>
      <c r="H118" s="149">
        <f t="shared" si="2"/>
        <v>0</v>
      </c>
      <c r="I118" s="143" t="str">
        <f t="shared" si="3"/>
        <v/>
      </c>
    </row>
    <row r="119" spans="1:9" x14ac:dyDescent="0.35">
      <c r="A119" s="148">
        <v>115</v>
      </c>
      <c r="B119" s="322"/>
      <c r="C119" s="322"/>
      <c r="D119" s="322"/>
      <c r="E119" s="323"/>
      <c r="F119" s="322"/>
      <c r="G119" s="149">
        <v>1</v>
      </c>
      <c r="H119" s="149">
        <f t="shared" si="2"/>
        <v>0</v>
      </c>
      <c r="I119" s="143" t="str">
        <f t="shared" si="3"/>
        <v/>
      </c>
    </row>
    <row r="120" spans="1:9" x14ac:dyDescent="0.35">
      <c r="A120" s="148">
        <v>116</v>
      </c>
      <c r="B120" s="322"/>
      <c r="C120" s="322"/>
      <c r="D120" s="322"/>
      <c r="E120" s="323"/>
      <c r="F120" s="322"/>
      <c r="G120" s="149">
        <v>1</v>
      </c>
      <c r="H120" s="149">
        <f t="shared" si="2"/>
        <v>0</v>
      </c>
      <c r="I120" s="143" t="str">
        <f t="shared" si="3"/>
        <v/>
      </c>
    </row>
    <row r="121" spans="1:9" x14ac:dyDescent="0.35">
      <c r="A121" s="148">
        <v>117</v>
      </c>
      <c r="B121" s="322"/>
      <c r="C121" s="322"/>
      <c r="D121" s="322"/>
      <c r="E121" s="323"/>
      <c r="F121" s="322"/>
      <c r="G121" s="149">
        <v>1</v>
      </c>
      <c r="H121" s="149">
        <f t="shared" si="2"/>
        <v>0</v>
      </c>
      <c r="I121" s="143" t="str">
        <f t="shared" si="3"/>
        <v/>
      </c>
    </row>
    <row r="122" spans="1:9" x14ac:dyDescent="0.35">
      <c r="A122" s="148">
        <v>118</v>
      </c>
      <c r="B122" s="322"/>
      <c r="C122" s="322"/>
      <c r="D122" s="322"/>
      <c r="E122" s="323"/>
      <c r="F122" s="322"/>
      <c r="G122" s="149">
        <v>1</v>
      </c>
      <c r="H122" s="149">
        <f t="shared" si="2"/>
        <v>0</v>
      </c>
      <c r="I122" s="143" t="str">
        <f t="shared" si="3"/>
        <v/>
      </c>
    </row>
    <row r="123" spans="1:9" x14ac:dyDescent="0.35">
      <c r="A123" s="148">
        <v>119</v>
      </c>
      <c r="B123" s="322"/>
      <c r="C123" s="322"/>
      <c r="D123" s="322"/>
      <c r="E123" s="323"/>
      <c r="F123" s="322"/>
      <c r="G123" s="149">
        <v>1</v>
      </c>
      <c r="H123" s="149">
        <f t="shared" si="2"/>
        <v>0</v>
      </c>
      <c r="I123" s="143" t="str">
        <f t="shared" si="3"/>
        <v/>
      </c>
    </row>
    <row r="124" spans="1:9" x14ac:dyDescent="0.35">
      <c r="A124" s="148">
        <v>120</v>
      </c>
      <c r="B124" s="322"/>
      <c r="C124" s="322"/>
      <c r="D124" s="322"/>
      <c r="E124" s="323"/>
      <c r="F124" s="322"/>
      <c r="G124" s="149">
        <v>1</v>
      </c>
      <c r="H124" s="149">
        <f t="shared" si="2"/>
        <v>0</v>
      </c>
      <c r="I124" s="143" t="str">
        <f t="shared" si="3"/>
        <v/>
      </c>
    </row>
    <row r="125" spans="1:9" x14ac:dyDescent="0.35">
      <c r="A125" s="148">
        <v>121</v>
      </c>
      <c r="B125" s="322"/>
      <c r="C125" s="322"/>
      <c r="D125" s="322"/>
      <c r="E125" s="323"/>
      <c r="F125" s="322"/>
      <c r="G125" s="149">
        <v>1</v>
      </c>
      <c r="H125" s="149">
        <f t="shared" si="2"/>
        <v>0</v>
      </c>
      <c r="I125" s="143" t="str">
        <f t="shared" si="3"/>
        <v/>
      </c>
    </row>
    <row r="126" spans="1:9" x14ac:dyDescent="0.35">
      <c r="A126" s="148">
        <v>122</v>
      </c>
      <c r="B126" s="322"/>
      <c r="C126" s="322"/>
      <c r="D126" s="322"/>
      <c r="E126" s="323"/>
      <c r="F126" s="322"/>
      <c r="G126" s="149">
        <v>1</v>
      </c>
      <c r="H126" s="149">
        <f t="shared" si="2"/>
        <v>0</v>
      </c>
      <c r="I126" s="143" t="str">
        <f t="shared" si="3"/>
        <v/>
      </c>
    </row>
    <row r="127" spans="1:9" x14ac:dyDescent="0.35">
      <c r="A127" s="148">
        <v>123</v>
      </c>
      <c r="B127" s="322"/>
      <c r="C127" s="322"/>
      <c r="D127" s="322"/>
      <c r="E127" s="323"/>
      <c r="F127" s="322"/>
      <c r="G127" s="149">
        <v>1</v>
      </c>
      <c r="H127" s="149">
        <f t="shared" si="2"/>
        <v>0</v>
      </c>
      <c r="I127" s="143" t="str">
        <f t="shared" si="3"/>
        <v/>
      </c>
    </row>
    <row r="128" spans="1:9" x14ac:dyDescent="0.35">
      <c r="A128" s="148">
        <v>124</v>
      </c>
      <c r="B128" s="322"/>
      <c r="C128" s="322"/>
      <c r="D128" s="322"/>
      <c r="E128" s="323"/>
      <c r="F128" s="322"/>
      <c r="G128" s="149">
        <v>1</v>
      </c>
      <c r="H128" s="149">
        <f t="shared" si="2"/>
        <v>0</v>
      </c>
      <c r="I128" s="143" t="str">
        <f t="shared" si="3"/>
        <v/>
      </c>
    </row>
    <row r="129" spans="1:9" x14ac:dyDescent="0.35">
      <c r="A129" s="148">
        <v>125</v>
      </c>
      <c r="B129" s="322"/>
      <c r="C129" s="322"/>
      <c r="D129" s="322"/>
      <c r="E129" s="323"/>
      <c r="F129" s="322"/>
      <c r="G129" s="149">
        <v>1</v>
      </c>
      <c r="H129" s="149">
        <f t="shared" si="2"/>
        <v>0</v>
      </c>
      <c r="I129" s="143" t="str">
        <f t="shared" si="3"/>
        <v/>
      </c>
    </row>
    <row r="130" spans="1:9" x14ac:dyDescent="0.35">
      <c r="A130" s="148">
        <v>126</v>
      </c>
      <c r="B130" s="322"/>
      <c r="C130" s="322"/>
      <c r="D130" s="322"/>
      <c r="E130" s="323"/>
      <c r="F130" s="322"/>
      <c r="G130" s="149">
        <v>1</v>
      </c>
      <c r="H130" s="149">
        <f t="shared" si="2"/>
        <v>0</v>
      </c>
      <c r="I130" s="143" t="str">
        <f t="shared" si="3"/>
        <v/>
      </c>
    </row>
    <row r="131" spans="1:9" x14ac:dyDescent="0.35">
      <c r="A131" s="148">
        <v>127</v>
      </c>
      <c r="B131" s="322"/>
      <c r="C131" s="322"/>
      <c r="D131" s="322"/>
      <c r="E131" s="323"/>
      <c r="F131" s="322"/>
      <c r="G131" s="149">
        <v>1</v>
      </c>
      <c r="H131" s="149">
        <f t="shared" si="2"/>
        <v>0</v>
      </c>
      <c r="I131" s="143" t="str">
        <f t="shared" si="3"/>
        <v/>
      </c>
    </row>
    <row r="132" spans="1:9" x14ac:dyDescent="0.35">
      <c r="A132" s="148">
        <v>128</v>
      </c>
      <c r="B132" s="322"/>
      <c r="C132" s="322"/>
      <c r="D132" s="322"/>
      <c r="E132" s="323"/>
      <c r="F132" s="322"/>
      <c r="G132" s="149">
        <v>1</v>
      </c>
      <c r="H132" s="149">
        <f t="shared" si="2"/>
        <v>0</v>
      </c>
      <c r="I132" s="143" t="str">
        <f t="shared" si="3"/>
        <v/>
      </c>
    </row>
    <row r="133" spans="1:9" x14ac:dyDescent="0.35">
      <c r="A133" s="148">
        <v>129</v>
      </c>
      <c r="B133" s="322"/>
      <c r="C133" s="322"/>
      <c r="D133" s="322"/>
      <c r="E133" s="323"/>
      <c r="F133" s="322"/>
      <c r="G133" s="149">
        <v>1</v>
      </c>
      <c r="H133" s="149">
        <f t="shared" si="2"/>
        <v>0</v>
      </c>
      <c r="I133" s="143" t="str">
        <f t="shared" si="3"/>
        <v/>
      </c>
    </row>
    <row r="134" spans="1:9" x14ac:dyDescent="0.35">
      <c r="A134" s="148">
        <v>130</v>
      </c>
      <c r="B134" s="322"/>
      <c r="C134" s="322"/>
      <c r="D134" s="322"/>
      <c r="E134" s="323"/>
      <c r="F134" s="322"/>
      <c r="G134" s="149">
        <v>1</v>
      </c>
      <c r="H134" s="149">
        <f t="shared" ref="H134:H197" si="4">SUMIFS(G$5:G$304,C$5:C$304,C$5:C$304,D$5:D$304,D$5:D$304)</f>
        <v>0</v>
      </c>
      <c r="I134" s="143" t="str">
        <f t="shared" ref="I134:I197" si="5">IF((COUNTBLANK(B134:E134))=0,IF(H134&gt;1,"Jméno se opakuje"," "),IF((COUNTBLANK(B134:E134))&gt;0,IF((COUNTBLANK(B134:E134))&lt;4,"nejsou vyplněna všechna pole",""),""))</f>
        <v/>
      </c>
    </row>
    <row r="135" spans="1:9" x14ac:dyDescent="0.35">
      <c r="A135" s="148">
        <v>131</v>
      </c>
      <c r="B135" s="322"/>
      <c r="C135" s="322"/>
      <c r="D135" s="322"/>
      <c r="E135" s="323"/>
      <c r="F135" s="322"/>
      <c r="G135" s="149">
        <v>1</v>
      </c>
      <c r="H135" s="149">
        <f t="shared" si="4"/>
        <v>0</v>
      </c>
      <c r="I135" s="143" t="str">
        <f t="shared" si="5"/>
        <v/>
      </c>
    </row>
    <row r="136" spans="1:9" x14ac:dyDescent="0.35">
      <c r="A136" s="148">
        <v>132</v>
      </c>
      <c r="B136" s="322"/>
      <c r="C136" s="322"/>
      <c r="D136" s="322"/>
      <c r="E136" s="323"/>
      <c r="F136" s="322"/>
      <c r="G136" s="149">
        <v>1</v>
      </c>
      <c r="H136" s="149">
        <f t="shared" si="4"/>
        <v>0</v>
      </c>
      <c r="I136" s="143" t="str">
        <f t="shared" si="5"/>
        <v/>
      </c>
    </row>
    <row r="137" spans="1:9" x14ac:dyDescent="0.35">
      <c r="A137" s="148">
        <v>133</v>
      </c>
      <c r="B137" s="322"/>
      <c r="C137" s="322"/>
      <c r="D137" s="322"/>
      <c r="E137" s="323"/>
      <c r="F137" s="322"/>
      <c r="G137" s="149">
        <v>1</v>
      </c>
      <c r="H137" s="149">
        <f t="shared" si="4"/>
        <v>0</v>
      </c>
      <c r="I137" s="143" t="str">
        <f t="shared" si="5"/>
        <v/>
      </c>
    </row>
    <row r="138" spans="1:9" x14ac:dyDescent="0.35">
      <c r="A138" s="148">
        <v>134</v>
      </c>
      <c r="B138" s="322"/>
      <c r="C138" s="322"/>
      <c r="D138" s="322"/>
      <c r="E138" s="323"/>
      <c r="F138" s="322"/>
      <c r="G138" s="149">
        <v>1</v>
      </c>
      <c r="H138" s="149">
        <f t="shared" si="4"/>
        <v>0</v>
      </c>
      <c r="I138" s="143" t="str">
        <f t="shared" si="5"/>
        <v/>
      </c>
    </row>
    <row r="139" spans="1:9" x14ac:dyDescent="0.35">
      <c r="A139" s="148">
        <v>135</v>
      </c>
      <c r="B139" s="322"/>
      <c r="C139" s="322"/>
      <c r="D139" s="322"/>
      <c r="E139" s="323"/>
      <c r="F139" s="322"/>
      <c r="G139" s="149">
        <v>1</v>
      </c>
      <c r="H139" s="149">
        <f t="shared" si="4"/>
        <v>0</v>
      </c>
      <c r="I139" s="143" t="str">
        <f t="shared" si="5"/>
        <v/>
      </c>
    </row>
    <row r="140" spans="1:9" x14ac:dyDescent="0.35">
      <c r="A140" s="148">
        <v>136</v>
      </c>
      <c r="B140" s="322"/>
      <c r="C140" s="322"/>
      <c r="D140" s="322"/>
      <c r="E140" s="323"/>
      <c r="F140" s="322"/>
      <c r="G140" s="149">
        <v>1</v>
      </c>
      <c r="H140" s="149">
        <f t="shared" si="4"/>
        <v>0</v>
      </c>
      <c r="I140" s="143" t="str">
        <f t="shared" si="5"/>
        <v/>
      </c>
    </row>
    <row r="141" spans="1:9" x14ac:dyDescent="0.35">
      <c r="A141" s="148">
        <v>137</v>
      </c>
      <c r="B141" s="322"/>
      <c r="C141" s="322"/>
      <c r="D141" s="322"/>
      <c r="E141" s="323"/>
      <c r="F141" s="322"/>
      <c r="G141" s="149">
        <v>1</v>
      </c>
      <c r="H141" s="149">
        <f t="shared" si="4"/>
        <v>0</v>
      </c>
      <c r="I141" s="143" t="str">
        <f t="shared" si="5"/>
        <v/>
      </c>
    </row>
    <row r="142" spans="1:9" x14ac:dyDescent="0.35">
      <c r="A142" s="148">
        <v>138</v>
      </c>
      <c r="B142" s="322"/>
      <c r="C142" s="322"/>
      <c r="D142" s="322"/>
      <c r="E142" s="323"/>
      <c r="F142" s="322"/>
      <c r="G142" s="149">
        <v>1</v>
      </c>
      <c r="H142" s="149">
        <f t="shared" si="4"/>
        <v>0</v>
      </c>
      <c r="I142" s="143" t="str">
        <f t="shared" si="5"/>
        <v/>
      </c>
    </row>
    <row r="143" spans="1:9" x14ac:dyDescent="0.35">
      <c r="A143" s="148">
        <v>139</v>
      </c>
      <c r="B143" s="322"/>
      <c r="C143" s="322"/>
      <c r="D143" s="322"/>
      <c r="E143" s="323"/>
      <c r="F143" s="322"/>
      <c r="G143" s="149">
        <v>1</v>
      </c>
      <c r="H143" s="149">
        <f t="shared" si="4"/>
        <v>0</v>
      </c>
      <c r="I143" s="143" t="str">
        <f t="shared" si="5"/>
        <v/>
      </c>
    </row>
    <row r="144" spans="1:9" x14ac:dyDescent="0.35">
      <c r="A144" s="148">
        <v>140</v>
      </c>
      <c r="B144" s="322"/>
      <c r="C144" s="322"/>
      <c r="D144" s="322"/>
      <c r="E144" s="323"/>
      <c r="F144" s="322"/>
      <c r="G144" s="149">
        <v>1</v>
      </c>
      <c r="H144" s="149">
        <f t="shared" si="4"/>
        <v>0</v>
      </c>
      <c r="I144" s="143" t="str">
        <f t="shared" si="5"/>
        <v/>
      </c>
    </row>
    <row r="145" spans="1:9" x14ac:dyDescent="0.35">
      <c r="A145" s="148">
        <v>141</v>
      </c>
      <c r="B145" s="322"/>
      <c r="C145" s="322"/>
      <c r="D145" s="322"/>
      <c r="E145" s="323"/>
      <c r="F145" s="322"/>
      <c r="G145" s="149">
        <v>1</v>
      </c>
      <c r="H145" s="149">
        <f t="shared" si="4"/>
        <v>0</v>
      </c>
      <c r="I145" s="143" t="str">
        <f t="shared" si="5"/>
        <v/>
      </c>
    </row>
    <row r="146" spans="1:9" x14ac:dyDescent="0.35">
      <c r="A146" s="148">
        <v>142</v>
      </c>
      <c r="B146" s="322"/>
      <c r="C146" s="322"/>
      <c r="D146" s="322"/>
      <c r="E146" s="323"/>
      <c r="F146" s="322"/>
      <c r="G146" s="149">
        <v>1</v>
      </c>
      <c r="H146" s="149">
        <f t="shared" si="4"/>
        <v>0</v>
      </c>
      <c r="I146" s="143" t="str">
        <f t="shared" si="5"/>
        <v/>
      </c>
    </row>
    <row r="147" spans="1:9" x14ac:dyDescent="0.35">
      <c r="A147" s="148">
        <v>143</v>
      </c>
      <c r="B147" s="322"/>
      <c r="C147" s="322"/>
      <c r="D147" s="322"/>
      <c r="E147" s="323"/>
      <c r="F147" s="322"/>
      <c r="G147" s="149">
        <v>1</v>
      </c>
      <c r="H147" s="149">
        <f t="shared" si="4"/>
        <v>0</v>
      </c>
      <c r="I147" s="143" t="str">
        <f t="shared" si="5"/>
        <v/>
      </c>
    </row>
    <row r="148" spans="1:9" x14ac:dyDescent="0.35">
      <c r="A148" s="148">
        <v>144</v>
      </c>
      <c r="B148" s="322"/>
      <c r="C148" s="322"/>
      <c r="D148" s="322"/>
      <c r="E148" s="323"/>
      <c r="F148" s="322"/>
      <c r="G148" s="149">
        <v>1</v>
      </c>
      <c r="H148" s="149">
        <f t="shared" si="4"/>
        <v>0</v>
      </c>
      <c r="I148" s="143" t="str">
        <f t="shared" si="5"/>
        <v/>
      </c>
    </row>
    <row r="149" spans="1:9" x14ac:dyDescent="0.35">
      <c r="A149" s="148">
        <v>145</v>
      </c>
      <c r="B149" s="322"/>
      <c r="C149" s="322"/>
      <c r="D149" s="322"/>
      <c r="E149" s="323"/>
      <c r="F149" s="322"/>
      <c r="G149" s="149">
        <v>1</v>
      </c>
      <c r="H149" s="149">
        <f t="shared" si="4"/>
        <v>0</v>
      </c>
      <c r="I149" s="143" t="str">
        <f t="shared" si="5"/>
        <v/>
      </c>
    </row>
    <row r="150" spans="1:9" x14ac:dyDescent="0.35">
      <c r="A150" s="148">
        <v>146</v>
      </c>
      <c r="B150" s="322"/>
      <c r="C150" s="322"/>
      <c r="D150" s="322"/>
      <c r="E150" s="323"/>
      <c r="F150" s="322"/>
      <c r="G150" s="149">
        <v>1</v>
      </c>
      <c r="H150" s="149">
        <f t="shared" si="4"/>
        <v>0</v>
      </c>
      <c r="I150" s="143" t="str">
        <f t="shared" si="5"/>
        <v/>
      </c>
    </row>
    <row r="151" spans="1:9" x14ac:dyDescent="0.35">
      <c r="A151" s="148">
        <v>147</v>
      </c>
      <c r="B151" s="322"/>
      <c r="C151" s="322"/>
      <c r="D151" s="322"/>
      <c r="E151" s="323"/>
      <c r="F151" s="322"/>
      <c r="G151" s="149">
        <v>1</v>
      </c>
      <c r="H151" s="149">
        <f t="shared" si="4"/>
        <v>0</v>
      </c>
      <c r="I151" s="143" t="str">
        <f t="shared" si="5"/>
        <v/>
      </c>
    </row>
    <row r="152" spans="1:9" x14ac:dyDescent="0.35">
      <c r="A152" s="148">
        <v>148</v>
      </c>
      <c r="B152" s="322"/>
      <c r="C152" s="322"/>
      <c r="D152" s="322"/>
      <c r="E152" s="323"/>
      <c r="F152" s="322"/>
      <c r="G152" s="149">
        <v>1</v>
      </c>
      <c r="H152" s="149">
        <f t="shared" si="4"/>
        <v>0</v>
      </c>
      <c r="I152" s="143" t="str">
        <f t="shared" si="5"/>
        <v/>
      </c>
    </row>
    <row r="153" spans="1:9" x14ac:dyDescent="0.35">
      <c r="A153" s="148">
        <v>149</v>
      </c>
      <c r="B153" s="322"/>
      <c r="C153" s="322"/>
      <c r="D153" s="322"/>
      <c r="E153" s="323"/>
      <c r="F153" s="322"/>
      <c r="G153" s="149">
        <v>1</v>
      </c>
      <c r="H153" s="149">
        <f t="shared" si="4"/>
        <v>0</v>
      </c>
      <c r="I153" s="143" t="str">
        <f t="shared" si="5"/>
        <v/>
      </c>
    </row>
    <row r="154" spans="1:9" x14ac:dyDescent="0.35">
      <c r="A154" s="148">
        <v>150</v>
      </c>
      <c r="B154" s="322"/>
      <c r="C154" s="322"/>
      <c r="D154" s="322"/>
      <c r="E154" s="323"/>
      <c r="F154" s="322"/>
      <c r="G154" s="149">
        <v>1</v>
      </c>
      <c r="H154" s="149">
        <f t="shared" si="4"/>
        <v>0</v>
      </c>
      <c r="I154" s="143" t="str">
        <f t="shared" si="5"/>
        <v/>
      </c>
    </row>
    <row r="155" spans="1:9" x14ac:dyDescent="0.35">
      <c r="A155" s="148">
        <v>151</v>
      </c>
      <c r="B155" s="322"/>
      <c r="C155" s="322"/>
      <c r="D155" s="322"/>
      <c r="E155" s="323"/>
      <c r="F155" s="322"/>
      <c r="G155" s="149">
        <v>1</v>
      </c>
      <c r="H155" s="149">
        <f t="shared" si="4"/>
        <v>0</v>
      </c>
      <c r="I155" s="143" t="str">
        <f t="shared" si="5"/>
        <v/>
      </c>
    </row>
    <row r="156" spans="1:9" x14ac:dyDescent="0.35">
      <c r="A156" s="148">
        <v>152</v>
      </c>
      <c r="B156" s="322"/>
      <c r="C156" s="322"/>
      <c r="D156" s="322"/>
      <c r="E156" s="323"/>
      <c r="F156" s="322"/>
      <c r="G156" s="149">
        <v>1</v>
      </c>
      <c r="H156" s="149">
        <f t="shared" si="4"/>
        <v>0</v>
      </c>
      <c r="I156" s="143" t="str">
        <f t="shared" si="5"/>
        <v/>
      </c>
    </row>
    <row r="157" spans="1:9" x14ac:dyDescent="0.35">
      <c r="A157" s="148">
        <v>153</v>
      </c>
      <c r="B157" s="322"/>
      <c r="C157" s="322"/>
      <c r="D157" s="322"/>
      <c r="E157" s="323"/>
      <c r="F157" s="322"/>
      <c r="G157" s="149">
        <v>1</v>
      </c>
      <c r="H157" s="149">
        <f t="shared" si="4"/>
        <v>0</v>
      </c>
      <c r="I157" s="143" t="str">
        <f t="shared" si="5"/>
        <v/>
      </c>
    </row>
    <row r="158" spans="1:9" x14ac:dyDescent="0.35">
      <c r="A158" s="148">
        <v>154</v>
      </c>
      <c r="B158" s="322"/>
      <c r="C158" s="322"/>
      <c r="D158" s="322"/>
      <c r="E158" s="323"/>
      <c r="F158" s="322"/>
      <c r="G158" s="149">
        <v>1</v>
      </c>
      <c r="H158" s="149">
        <f t="shared" si="4"/>
        <v>0</v>
      </c>
      <c r="I158" s="143" t="str">
        <f t="shared" si="5"/>
        <v/>
      </c>
    </row>
    <row r="159" spans="1:9" x14ac:dyDescent="0.35">
      <c r="A159" s="148">
        <v>155</v>
      </c>
      <c r="B159" s="322"/>
      <c r="C159" s="322"/>
      <c r="D159" s="322"/>
      <c r="E159" s="323"/>
      <c r="F159" s="322"/>
      <c r="G159" s="149">
        <v>1</v>
      </c>
      <c r="H159" s="149">
        <f t="shared" si="4"/>
        <v>0</v>
      </c>
      <c r="I159" s="143" t="str">
        <f t="shared" si="5"/>
        <v/>
      </c>
    </row>
    <row r="160" spans="1:9" x14ac:dyDescent="0.35">
      <c r="A160" s="148">
        <v>156</v>
      </c>
      <c r="B160" s="322"/>
      <c r="C160" s="322"/>
      <c r="D160" s="322"/>
      <c r="E160" s="323"/>
      <c r="F160" s="322"/>
      <c r="G160" s="149">
        <v>1</v>
      </c>
      <c r="H160" s="149">
        <f t="shared" si="4"/>
        <v>0</v>
      </c>
      <c r="I160" s="143" t="str">
        <f t="shared" si="5"/>
        <v/>
      </c>
    </row>
    <row r="161" spans="1:9" x14ac:dyDescent="0.35">
      <c r="A161" s="148">
        <v>157</v>
      </c>
      <c r="B161" s="322"/>
      <c r="C161" s="322"/>
      <c r="D161" s="322"/>
      <c r="E161" s="323"/>
      <c r="F161" s="322"/>
      <c r="G161" s="149">
        <v>1</v>
      </c>
      <c r="H161" s="149">
        <f t="shared" si="4"/>
        <v>0</v>
      </c>
      <c r="I161" s="143" t="str">
        <f t="shared" si="5"/>
        <v/>
      </c>
    </row>
    <row r="162" spans="1:9" x14ac:dyDescent="0.35">
      <c r="A162" s="148">
        <v>158</v>
      </c>
      <c r="B162" s="322"/>
      <c r="C162" s="322"/>
      <c r="D162" s="322"/>
      <c r="E162" s="323"/>
      <c r="F162" s="322"/>
      <c r="G162" s="149">
        <v>1</v>
      </c>
      <c r="H162" s="149">
        <f t="shared" si="4"/>
        <v>0</v>
      </c>
      <c r="I162" s="143" t="str">
        <f t="shared" si="5"/>
        <v/>
      </c>
    </row>
    <row r="163" spans="1:9" x14ac:dyDescent="0.35">
      <c r="A163" s="148">
        <v>159</v>
      </c>
      <c r="B163" s="322"/>
      <c r="C163" s="322"/>
      <c r="D163" s="322"/>
      <c r="E163" s="323"/>
      <c r="F163" s="322"/>
      <c r="G163" s="149">
        <v>1</v>
      </c>
      <c r="H163" s="149">
        <f t="shared" si="4"/>
        <v>0</v>
      </c>
      <c r="I163" s="143" t="str">
        <f t="shared" si="5"/>
        <v/>
      </c>
    </row>
    <row r="164" spans="1:9" x14ac:dyDescent="0.35">
      <c r="A164" s="148">
        <v>160</v>
      </c>
      <c r="B164" s="322"/>
      <c r="C164" s="322"/>
      <c r="D164" s="322"/>
      <c r="E164" s="323"/>
      <c r="F164" s="322"/>
      <c r="G164" s="149">
        <v>1</v>
      </c>
      <c r="H164" s="149">
        <f t="shared" si="4"/>
        <v>0</v>
      </c>
      <c r="I164" s="143" t="str">
        <f t="shared" si="5"/>
        <v/>
      </c>
    </row>
    <row r="165" spans="1:9" x14ac:dyDescent="0.35">
      <c r="A165" s="148">
        <v>161</v>
      </c>
      <c r="B165" s="322"/>
      <c r="C165" s="322"/>
      <c r="D165" s="322"/>
      <c r="E165" s="323"/>
      <c r="F165" s="322"/>
      <c r="G165" s="149">
        <v>1</v>
      </c>
      <c r="H165" s="149">
        <f t="shared" si="4"/>
        <v>0</v>
      </c>
      <c r="I165" s="143" t="str">
        <f t="shared" si="5"/>
        <v/>
      </c>
    </row>
    <row r="166" spans="1:9" x14ac:dyDescent="0.35">
      <c r="A166" s="148">
        <v>162</v>
      </c>
      <c r="B166" s="322"/>
      <c r="C166" s="322"/>
      <c r="D166" s="322"/>
      <c r="E166" s="323"/>
      <c r="F166" s="322"/>
      <c r="G166" s="149">
        <v>1</v>
      </c>
      <c r="H166" s="149">
        <f t="shared" si="4"/>
        <v>0</v>
      </c>
      <c r="I166" s="143" t="str">
        <f t="shared" si="5"/>
        <v/>
      </c>
    </row>
    <row r="167" spans="1:9" x14ac:dyDescent="0.35">
      <c r="A167" s="148">
        <v>163</v>
      </c>
      <c r="B167" s="322"/>
      <c r="C167" s="322"/>
      <c r="D167" s="322"/>
      <c r="E167" s="323"/>
      <c r="F167" s="322"/>
      <c r="G167" s="149">
        <v>1</v>
      </c>
      <c r="H167" s="149">
        <f t="shared" si="4"/>
        <v>0</v>
      </c>
      <c r="I167" s="143" t="str">
        <f t="shared" si="5"/>
        <v/>
      </c>
    </row>
    <row r="168" spans="1:9" x14ac:dyDescent="0.35">
      <c r="A168" s="148">
        <v>164</v>
      </c>
      <c r="B168" s="322"/>
      <c r="C168" s="322"/>
      <c r="D168" s="322"/>
      <c r="E168" s="323"/>
      <c r="F168" s="322"/>
      <c r="G168" s="149">
        <v>1</v>
      </c>
      <c r="H168" s="149">
        <f t="shared" si="4"/>
        <v>0</v>
      </c>
      <c r="I168" s="143" t="str">
        <f t="shared" si="5"/>
        <v/>
      </c>
    </row>
    <row r="169" spans="1:9" x14ac:dyDescent="0.35">
      <c r="A169" s="148">
        <v>165</v>
      </c>
      <c r="B169" s="322"/>
      <c r="C169" s="322"/>
      <c r="D169" s="322"/>
      <c r="E169" s="323"/>
      <c r="F169" s="322"/>
      <c r="G169" s="149">
        <v>1</v>
      </c>
      <c r="H169" s="149">
        <f t="shared" si="4"/>
        <v>0</v>
      </c>
      <c r="I169" s="143" t="str">
        <f t="shared" si="5"/>
        <v/>
      </c>
    </row>
    <row r="170" spans="1:9" x14ac:dyDescent="0.35">
      <c r="A170" s="148">
        <v>166</v>
      </c>
      <c r="B170" s="322"/>
      <c r="C170" s="322"/>
      <c r="D170" s="322"/>
      <c r="E170" s="323"/>
      <c r="F170" s="322"/>
      <c r="G170" s="149">
        <v>1</v>
      </c>
      <c r="H170" s="149">
        <f t="shared" si="4"/>
        <v>0</v>
      </c>
      <c r="I170" s="143" t="str">
        <f t="shared" si="5"/>
        <v/>
      </c>
    </row>
    <row r="171" spans="1:9" x14ac:dyDescent="0.35">
      <c r="A171" s="148">
        <v>167</v>
      </c>
      <c r="B171" s="322"/>
      <c r="C171" s="322"/>
      <c r="D171" s="322"/>
      <c r="E171" s="323"/>
      <c r="F171" s="322"/>
      <c r="G171" s="149">
        <v>1</v>
      </c>
      <c r="H171" s="149">
        <f t="shared" si="4"/>
        <v>0</v>
      </c>
      <c r="I171" s="143" t="str">
        <f t="shared" si="5"/>
        <v/>
      </c>
    </row>
    <row r="172" spans="1:9" x14ac:dyDescent="0.35">
      <c r="A172" s="148">
        <v>168</v>
      </c>
      <c r="B172" s="322"/>
      <c r="C172" s="322"/>
      <c r="D172" s="322"/>
      <c r="E172" s="323"/>
      <c r="F172" s="322"/>
      <c r="G172" s="149">
        <v>1</v>
      </c>
      <c r="H172" s="149">
        <f t="shared" si="4"/>
        <v>0</v>
      </c>
      <c r="I172" s="143" t="str">
        <f t="shared" si="5"/>
        <v/>
      </c>
    </row>
    <row r="173" spans="1:9" x14ac:dyDescent="0.35">
      <c r="A173" s="148">
        <v>169</v>
      </c>
      <c r="B173" s="322"/>
      <c r="C173" s="322"/>
      <c r="D173" s="322"/>
      <c r="E173" s="323"/>
      <c r="F173" s="322"/>
      <c r="G173" s="149">
        <v>1</v>
      </c>
      <c r="H173" s="149">
        <f t="shared" si="4"/>
        <v>0</v>
      </c>
      <c r="I173" s="143" t="str">
        <f t="shared" si="5"/>
        <v/>
      </c>
    </row>
    <row r="174" spans="1:9" x14ac:dyDescent="0.35">
      <c r="A174" s="148">
        <v>170</v>
      </c>
      <c r="B174" s="322"/>
      <c r="C174" s="322"/>
      <c r="D174" s="322"/>
      <c r="E174" s="323"/>
      <c r="F174" s="322"/>
      <c r="G174" s="149">
        <v>1</v>
      </c>
      <c r="H174" s="149">
        <f t="shared" si="4"/>
        <v>0</v>
      </c>
      <c r="I174" s="143" t="str">
        <f t="shared" si="5"/>
        <v/>
      </c>
    </row>
    <row r="175" spans="1:9" x14ac:dyDescent="0.35">
      <c r="A175" s="148">
        <v>171</v>
      </c>
      <c r="B175" s="322"/>
      <c r="C175" s="322"/>
      <c r="D175" s="322"/>
      <c r="E175" s="323"/>
      <c r="F175" s="322"/>
      <c r="G175" s="149">
        <v>1</v>
      </c>
      <c r="H175" s="149">
        <f t="shared" si="4"/>
        <v>0</v>
      </c>
      <c r="I175" s="143" t="str">
        <f t="shared" si="5"/>
        <v/>
      </c>
    </row>
    <row r="176" spans="1:9" x14ac:dyDescent="0.35">
      <c r="A176" s="148">
        <v>172</v>
      </c>
      <c r="B176" s="322"/>
      <c r="C176" s="322"/>
      <c r="D176" s="322"/>
      <c r="E176" s="323"/>
      <c r="F176" s="322"/>
      <c r="G176" s="149">
        <v>1</v>
      </c>
      <c r="H176" s="149">
        <f t="shared" si="4"/>
        <v>0</v>
      </c>
      <c r="I176" s="143" t="str">
        <f t="shared" si="5"/>
        <v/>
      </c>
    </row>
    <row r="177" spans="1:9" x14ac:dyDescent="0.35">
      <c r="A177" s="148">
        <v>173</v>
      </c>
      <c r="B177" s="322"/>
      <c r="C177" s="322"/>
      <c r="D177" s="322"/>
      <c r="E177" s="323"/>
      <c r="F177" s="322"/>
      <c r="G177" s="149">
        <v>1</v>
      </c>
      <c r="H177" s="149">
        <f t="shared" si="4"/>
        <v>0</v>
      </c>
      <c r="I177" s="143" t="str">
        <f t="shared" si="5"/>
        <v/>
      </c>
    </row>
    <row r="178" spans="1:9" x14ac:dyDescent="0.35">
      <c r="A178" s="148">
        <v>174</v>
      </c>
      <c r="B178" s="322"/>
      <c r="C178" s="322"/>
      <c r="D178" s="322"/>
      <c r="E178" s="323"/>
      <c r="F178" s="322"/>
      <c r="G178" s="149">
        <v>1</v>
      </c>
      <c r="H178" s="149">
        <f t="shared" si="4"/>
        <v>0</v>
      </c>
      <c r="I178" s="143" t="str">
        <f t="shared" si="5"/>
        <v/>
      </c>
    </row>
    <row r="179" spans="1:9" x14ac:dyDescent="0.35">
      <c r="A179" s="148">
        <v>175</v>
      </c>
      <c r="B179" s="322"/>
      <c r="C179" s="322"/>
      <c r="D179" s="322"/>
      <c r="E179" s="323"/>
      <c r="F179" s="322"/>
      <c r="G179" s="149">
        <v>1</v>
      </c>
      <c r="H179" s="149">
        <f t="shared" si="4"/>
        <v>0</v>
      </c>
      <c r="I179" s="143" t="str">
        <f t="shared" si="5"/>
        <v/>
      </c>
    </row>
    <row r="180" spans="1:9" x14ac:dyDescent="0.35">
      <c r="A180" s="148">
        <v>176</v>
      </c>
      <c r="B180" s="322"/>
      <c r="C180" s="322"/>
      <c r="D180" s="322"/>
      <c r="E180" s="323"/>
      <c r="F180" s="322"/>
      <c r="G180" s="149">
        <v>1</v>
      </c>
      <c r="H180" s="149">
        <f t="shared" si="4"/>
        <v>0</v>
      </c>
      <c r="I180" s="143" t="str">
        <f t="shared" si="5"/>
        <v/>
      </c>
    </row>
    <row r="181" spans="1:9" x14ac:dyDescent="0.35">
      <c r="A181" s="148">
        <v>177</v>
      </c>
      <c r="B181" s="322"/>
      <c r="C181" s="322"/>
      <c r="D181" s="322"/>
      <c r="E181" s="323"/>
      <c r="F181" s="322"/>
      <c r="G181" s="149">
        <v>1</v>
      </c>
      <c r="H181" s="149">
        <f t="shared" si="4"/>
        <v>0</v>
      </c>
      <c r="I181" s="143" t="str">
        <f t="shared" si="5"/>
        <v/>
      </c>
    </row>
    <row r="182" spans="1:9" x14ac:dyDescent="0.35">
      <c r="A182" s="148">
        <v>178</v>
      </c>
      <c r="B182" s="322"/>
      <c r="C182" s="322"/>
      <c r="D182" s="322"/>
      <c r="E182" s="323"/>
      <c r="F182" s="322"/>
      <c r="G182" s="149">
        <v>1</v>
      </c>
      <c r="H182" s="149">
        <f t="shared" si="4"/>
        <v>0</v>
      </c>
      <c r="I182" s="143" t="str">
        <f t="shared" si="5"/>
        <v/>
      </c>
    </row>
    <row r="183" spans="1:9" x14ac:dyDescent="0.35">
      <c r="A183" s="148">
        <v>179</v>
      </c>
      <c r="B183" s="322"/>
      <c r="C183" s="322"/>
      <c r="D183" s="322"/>
      <c r="E183" s="323"/>
      <c r="F183" s="322"/>
      <c r="G183" s="149">
        <v>1</v>
      </c>
      <c r="H183" s="149">
        <f t="shared" si="4"/>
        <v>0</v>
      </c>
      <c r="I183" s="143" t="str">
        <f t="shared" si="5"/>
        <v/>
      </c>
    </row>
    <row r="184" spans="1:9" x14ac:dyDescent="0.35">
      <c r="A184" s="148">
        <v>180</v>
      </c>
      <c r="B184" s="322"/>
      <c r="C184" s="322"/>
      <c r="D184" s="322"/>
      <c r="E184" s="323"/>
      <c r="F184" s="322"/>
      <c r="G184" s="149">
        <v>1</v>
      </c>
      <c r="H184" s="149">
        <f t="shared" si="4"/>
        <v>0</v>
      </c>
      <c r="I184" s="143" t="str">
        <f t="shared" si="5"/>
        <v/>
      </c>
    </row>
    <row r="185" spans="1:9" x14ac:dyDescent="0.35">
      <c r="A185" s="148">
        <v>181</v>
      </c>
      <c r="B185" s="322"/>
      <c r="C185" s="322"/>
      <c r="D185" s="322"/>
      <c r="E185" s="323"/>
      <c r="F185" s="322"/>
      <c r="G185" s="149">
        <v>1</v>
      </c>
      <c r="H185" s="149">
        <f t="shared" si="4"/>
        <v>0</v>
      </c>
      <c r="I185" s="143" t="str">
        <f t="shared" si="5"/>
        <v/>
      </c>
    </row>
    <row r="186" spans="1:9" x14ac:dyDescent="0.35">
      <c r="A186" s="148">
        <v>182</v>
      </c>
      <c r="B186" s="322"/>
      <c r="C186" s="322"/>
      <c r="D186" s="322"/>
      <c r="E186" s="323"/>
      <c r="F186" s="322"/>
      <c r="G186" s="149">
        <v>1</v>
      </c>
      <c r="H186" s="149">
        <f t="shared" si="4"/>
        <v>0</v>
      </c>
      <c r="I186" s="143" t="str">
        <f t="shared" si="5"/>
        <v/>
      </c>
    </row>
    <row r="187" spans="1:9" x14ac:dyDescent="0.35">
      <c r="A187" s="148">
        <v>183</v>
      </c>
      <c r="B187" s="322"/>
      <c r="C187" s="322"/>
      <c r="D187" s="322"/>
      <c r="E187" s="323"/>
      <c r="F187" s="322"/>
      <c r="G187" s="149">
        <v>1</v>
      </c>
      <c r="H187" s="149">
        <f t="shared" si="4"/>
        <v>0</v>
      </c>
      <c r="I187" s="143" t="str">
        <f t="shared" si="5"/>
        <v/>
      </c>
    </row>
    <row r="188" spans="1:9" x14ac:dyDescent="0.35">
      <c r="A188" s="148">
        <v>184</v>
      </c>
      <c r="B188" s="322"/>
      <c r="C188" s="322"/>
      <c r="D188" s="322"/>
      <c r="E188" s="323"/>
      <c r="F188" s="322"/>
      <c r="G188" s="149">
        <v>1</v>
      </c>
      <c r="H188" s="149">
        <f t="shared" si="4"/>
        <v>0</v>
      </c>
      <c r="I188" s="143" t="str">
        <f t="shared" si="5"/>
        <v/>
      </c>
    </row>
    <row r="189" spans="1:9" x14ac:dyDescent="0.35">
      <c r="A189" s="148">
        <v>185</v>
      </c>
      <c r="B189" s="322"/>
      <c r="C189" s="322"/>
      <c r="D189" s="322"/>
      <c r="E189" s="323"/>
      <c r="F189" s="322"/>
      <c r="G189" s="149">
        <v>1</v>
      </c>
      <c r="H189" s="149">
        <f t="shared" si="4"/>
        <v>0</v>
      </c>
      <c r="I189" s="143" t="str">
        <f t="shared" si="5"/>
        <v/>
      </c>
    </row>
    <row r="190" spans="1:9" x14ac:dyDescent="0.35">
      <c r="A190" s="148">
        <v>186</v>
      </c>
      <c r="B190" s="322"/>
      <c r="C190" s="322"/>
      <c r="D190" s="322"/>
      <c r="E190" s="323"/>
      <c r="F190" s="322"/>
      <c r="G190" s="149">
        <v>1</v>
      </c>
      <c r="H190" s="149">
        <f t="shared" si="4"/>
        <v>0</v>
      </c>
      <c r="I190" s="143" t="str">
        <f t="shared" si="5"/>
        <v/>
      </c>
    </row>
    <row r="191" spans="1:9" x14ac:dyDescent="0.35">
      <c r="A191" s="148">
        <v>187</v>
      </c>
      <c r="B191" s="322"/>
      <c r="C191" s="322"/>
      <c r="D191" s="322"/>
      <c r="E191" s="323"/>
      <c r="F191" s="322"/>
      <c r="G191" s="149">
        <v>1</v>
      </c>
      <c r="H191" s="149">
        <f t="shared" si="4"/>
        <v>0</v>
      </c>
      <c r="I191" s="143" t="str">
        <f t="shared" si="5"/>
        <v/>
      </c>
    </row>
    <row r="192" spans="1:9" x14ac:dyDescent="0.35">
      <c r="A192" s="148">
        <v>188</v>
      </c>
      <c r="B192" s="322"/>
      <c r="C192" s="322"/>
      <c r="D192" s="322"/>
      <c r="E192" s="323"/>
      <c r="F192" s="322"/>
      <c r="G192" s="149">
        <v>1</v>
      </c>
      <c r="H192" s="149">
        <f t="shared" si="4"/>
        <v>0</v>
      </c>
      <c r="I192" s="143" t="str">
        <f t="shared" si="5"/>
        <v/>
      </c>
    </row>
    <row r="193" spans="1:9" x14ac:dyDescent="0.35">
      <c r="A193" s="148">
        <v>189</v>
      </c>
      <c r="B193" s="322"/>
      <c r="C193" s="322"/>
      <c r="D193" s="322"/>
      <c r="E193" s="323"/>
      <c r="F193" s="322"/>
      <c r="G193" s="149">
        <v>1</v>
      </c>
      <c r="H193" s="149">
        <f t="shared" si="4"/>
        <v>0</v>
      </c>
      <c r="I193" s="143" t="str">
        <f t="shared" si="5"/>
        <v/>
      </c>
    </row>
    <row r="194" spans="1:9" x14ac:dyDescent="0.35">
      <c r="A194" s="148">
        <v>190</v>
      </c>
      <c r="B194" s="322"/>
      <c r="C194" s="322"/>
      <c r="D194" s="322"/>
      <c r="E194" s="323"/>
      <c r="F194" s="322"/>
      <c r="G194" s="149">
        <v>1</v>
      </c>
      <c r="H194" s="149">
        <f t="shared" si="4"/>
        <v>0</v>
      </c>
      <c r="I194" s="143" t="str">
        <f t="shared" si="5"/>
        <v/>
      </c>
    </row>
    <row r="195" spans="1:9" x14ac:dyDescent="0.35">
      <c r="A195" s="148">
        <v>191</v>
      </c>
      <c r="B195" s="322"/>
      <c r="C195" s="322"/>
      <c r="D195" s="322"/>
      <c r="E195" s="323"/>
      <c r="F195" s="322"/>
      <c r="G195" s="149">
        <v>1</v>
      </c>
      <c r="H195" s="149">
        <f t="shared" si="4"/>
        <v>0</v>
      </c>
      <c r="I195" s="143" t="str">
        <f t="shared" si="5"/>
        <v/>
      </c>
    </row>
    <row r="196" spans="1:9" x14ac:dyDescent="0.35">
      <c r="A196" s="148">
        <v>192</v>
      </c>
      <c r="B196" s="322"/>
      <c r="C196" s="322"/>
      <c r="D196" s="322"/>
      <c r="E196" s="323"/>
      <c r="F196" s="322"/>
      <c r="G196" s="149">
        <v>1</v>
      </c>
      <c r="H196" s="149">
        <f t="shared" si="4"/>
        <v>0</v>
      </c>
      <c r="I196" s="143" t="str">
        <f t="shared" si="5"/>
        <v/>
      </c>
    </row>
    <row r="197" spans="1:9" x14ac:dyDescent="0.35">
      <c r="A197" s="148">
        <v>193</v>
      </c>
      <c r="B197" s="322"/>
      <c r="C197" s="322"/>
      <c r="D197" s="322"/>
      <c r="E197" s="323"/>
      <c r="F197" s="322"/>
      <c r="G197" s="149">
        <v>1</v>
      </c>
      <c r="H197" s="149">
        <f t="shared" si="4"/>
        <v>0</v>
      </c>
      <c r="I197" s="143" t="str">
        <f t="shared" si="5"/>
        <v/>
      </c>
    </row>
    <row r="198" spans="1:9" x14ac:dyDescent="0.35">
      <c r="A198" s="148">
        <v>194</v>
      </c>
      <c r="B198" s="322"/>
      <c r="C198" s="322"/>
      <c r="D198" s="322"/>
      <c r="E198" s="323"/>
      <c r="F198" s="322"/>
      <c r="G198" s="149">
        <v>1</v>
      </c>
      <c r="H198" s="149">
        <f t="shared" ref="H198:H261" si="6">SUMIFS(G$5:G$304,C$5:C$304,C$5:C$304,D$5:D$304,D$5:D$304)</f>
        <v>0</v>
      </c>
      <c r="I198" s="143" t="str">
        <f t="shared" ref="I198:I261" si="7">IF((COUNTBLANK(B198:E198))=0,IF(H198&gt;1,"Jméno se opakuje"," "),IF((COUNTBLANK(B198:E198))&gt;0,IF((COUNTBLANK(B198:E198))&lt;4,"nejsou vyplněna všechna pole",""),""))</f>
        <v/>
      </c>
    </row>
    <row r="199" spans="1:9" x14ac:dyDescent="0.35">
      <c r="A199" s="148">
        <v>195</v>
      </c>
      <c r="B199" s="322"/>
      <c r="C199" s="322"/>
      <c r="D199" s="322"/>
      <c r="E199" s="323"/>
      <c r="F199" s="322"/>
      <c r="G199" s="149">
        <v>1</v>
      </c>
      <c r="H199" s="149">
        <f t="shared" si="6"/>
        <v>0</v>
      </c>
      <c r="I199" s="143" t="str">
        <f t="shared" si="7"/>
        <v/>
      </c>
    </row>
    <row r="200" spans="1:9" x14ac:dyDescent="0.35">
      <c r="A200" s="148">
        <v>196</v>
      </c>
      <c r="B200" s="322"/>
      <c r="C200" s="322"/>
      <c r="D200" s="322"/>
      <c r="E200" s="323"/>
      <c r="F200" s="322"/>
      <c r="G200" s="149">
        <v>1</v>
      </c>
      <c r="H200" s="149">
        <f t="shared" si="6"/>
        <v>0</v>
      </c>
      <c r="I200" s="143" t="str">
        <f t="shared" si="7"/>
        <v/>
      </c>
    </row>
    <row r="201" spans="1:9" x14ac:dyDescent="0.35">
      <c r="A201" s="148">
        <v>197</v>
      </c>
      <c r="B201" s="322"/>
      <c r="C201" s="322"/>
      <c r="D201" s="322"/>
      <c r="E201" s="323"/>
      <c r="F201" s="322"/>
      <c r="G201" s="149">
        <v>1</v>
      </c>
      <c r="H201" s="149">
        <f t="shared" si="6"/>
        <v>0</v>
      </c>
      <c r="I201" s="143" t="str">
        <f t="shared" si="7"/>
        <v/>
      </c>
    </row>
    <row r="202" spans="1:9" x14ac:dyDescent="0.35">
      <c r="A202" s="148">
        <v>198</v>
      </c>
      <c r="B202" s="322"/>
      <c r="C202" s="322"/>
      <c r="D202" s="322"/>
      <c r="E202" s="323"/>
      <c r="F202" s="322"/>
      <c r="G202" s="149">
        <v>1</v>
      </c>
      <c r="H202" s="149">
        <f t="shared" si="6"/>
        <v>0</v>
      </c>
      <c r="I202" s="143" t="str">
        <f t="shared" si="7"/>
        <v/>
      </c>
    </row>
    <row r="203" spans="1:9" x14ac:dyDescent="0.35">
      <c r="A203" s="148">
        <v>199</v>
      </c>
      <c r="B203" s="322"/>
      <c r="C203" s="322"/>
      <c r="D203" s="322"/>
      <c r="E203" s="323"/>
      <c r="F203" s="322"/>
      <c r="G203" s="149">
        <v>1</v>
      </c>
      <c r="H203" s="149">
        <f t="shared" si="6"/>
        <v>0</v>
      </c>
      <c r="I203" s="143" t="str">
        <f t="shared" si="7"/>
        <v/>
      </c>
    </row>
    <row r="204" spans="1:9" x14ac:dyDescent="0.35">
      <c r="A204" s="148">
        <v>200</v>
      </c>
      <c r="B204" s="322"/>
      <c r="C204" s="322"/>
      <c r="D204" s="322"/>
      <c r="E204" s="323"/>
      <c r="F204" s="322"/>
      <c r="G204" s="149">
        <v>1</v>
      </c>
      <c r="H204" s="149">
        <f t="shared" si="6"/>
        <v>0</v>
      </c>
      <c r="I204" s="143" t="str">
        <f t="shared" si="7"/>
        <v/>
      </c>
    </row>
    <row r="205" spans="1:9" x14ac:dyDescent="0.35">
      <c r="A205" s="148">
        <v>201</v>
      </c>
      <c r="B205" s="322"/>
      <c r="C205" s="322"/>
      <c r="D205" s="322"/>
      <c r="E205" s="323"/>
      <c r="F205" s="322"/>
      <c r="G205" s="149">
        <v>1</v>
      </c>
      <c r="H205" s="149">
        <f t="shared" si="6"/>
        <v>0</v>
      </c>
      <c r="I205" s="143" t="str">
        <f t="shared" si="7"/>
        <v/>
      </c>
    </row>
    <row r="206" spans="1:9" x14ac:dyDescent="0.35">
      <c r="A206" s="148">
        <v>202</v>
      </c>
      <c r="B206" s="322"/>
      <c r="C206" s="322"/>
      <c r="D206" s="322"/>
      <c r="E206" s="323"/>
      <c r="F206" s="322"/>
      <c r="G206" s="149">
        <v>1</v>
      </c>
      <c r="H206" s="149">
        <f t="shared" si="6"/>
        <v>0</v>
      </c>
      <c r="I206" s="143" t="str">
        <f t="shared" si="7"/>
        <v/>
      </c>
    </row>
    <row r="207" spans="1:9" x14ac:dyDescent="0.35">
      <c r="A207" s="148">
        <v>203</v>
      </c>
      <c r="B207" s="322"/>
      <c r="C207" s="322"/>
      <c r="D207" s="322"/>
      <c r="E207" s="323"/>
      <c r="F207" s="322"/>
      <c r="G207" s="149">
        <v>1</v>
      </c>
      <c r="H207" s="149">
        <f t="shared" si="6"/>
        <v>0</v>
      </c>
      <c r="I207" s="143" t="str">
        <f t="shared" si="7"/>
        <v/>
      </c>
    </row>
    <row r="208" spans="1:9" x14ac:dyDescent="0.35">
      <c r="A208" s="148">
        <v>204</v>
      </c>
      <c r="B208" s="322"/>
      <c r="C208" s="322"/>
      <c r="D208" s="322"/>
      <c r="E208" s="323"/>
      <c r="F208" s="322"/>
      <c r="G208" s="149">
        <v>1</v>
      </c>
      <c r="H208" s="149">
        <f t="shared" si="6"/>
        <v>0</v>
      </c>
      <c r="I208" s="143" t="str">
        <f t="shared" si="7"/>
        <v/>
      </c>
    </row>
    <row r="209" spans="1:9" x14ac:dyDescent="0.35">
      <c r="A209" s="148">
        <v>205</v>
      </c>
      <c r="B209" s="322"/>
      <c r="C209" s="322"/>
      <c r="D209" s="322"/>
      <c r="E209" s="323"/>
      <c r="F209" s="322"/>
      <c r="G209" s="149">
        <v>1</v>
      </c>
      <c r="H209" s="149">
        <f t="shared" si="6"/>
        <v>0</v>
      </c>
      <c r="I209" s="143" t="str">
        <f t="shared" si="7"/>
        <v/>
      </c>
    </row>
    <row r="210" spans="1:9" x14ac:dyDescent="0.35">
      <c r="A210" s="148">
        <v>206</v>
      </c>
      <c r="B210" s="322"/>
      <c r="C210" s="322"/>
      <c r="D210" s="322"/>
      <c r="E210" s="323"/>
      <c r="F210" s="322"/>
      <c r="G210" s="149">
        <v>1</v>
      </c>
      <c r="H210" s="149">
        <f t="shared" si="6"/>
        <v>0</v>
      </c>
      <c r="I210" s="143" t="str">
        <f t="shared" si="7"/>
        <v/>
      </c>
    </row>
    <row r="211" spans="1:9" x14ac:dyDescent="0.35">
      <c r="A211" s="148">
        <v>207</v>
      </c>
      <c r="B211" s="322"/>
      <c r="C211" s="322"/>
      <c r="D211" s="322"/>
      <c r="E211" s="323"/>
      <c r="F211" s="322"/>
      <c r="G211" s="149">
        <v>1</v>
      </c>
      <c r="H211" s="149">
        <f t="shared" si="6"/>
        <v>0</v>
      </c>
      <c r="I211" s="143" t="str">
        <f t="shared" si="7"/>
        <v/>
      </c>
    </row>
    <row r="212" spans="1:9" x14ac:dyDescent="0.35">
      <c r="A212" s="148">
        <v>208</v>
      </c>
      <c r="B212" s="322"/>
      <c r="C212" s="322"/>
      <c r="D212" s="322"/>
      <c r="E212" s="323"/>
      <c r="F212" s="322"/>
      <c r="G212" s="149">
        <v>1</v>
      </c>
      <c r="H212" s="149">
        <f t="shared" si="6"/>
        <v>0</v>
      </c>
      <c r="I212" s="143" t="str">
        <f t="shared" si="7"/>
        <v/>
      </c>
    </row>
    <row r="213" spans="1:9" x14ac:dyDescent="0.35">
      <c r="A213" s="148">
        <v>209</v>
      </c>
      <c r="B213" s="322"/>
      <c r="C213" s="322"/>
      <c r="D213" s="322"/>
      <c r="E213" s="323"/>
      <c r="F213" s="322"/>
      <c r="G213" s="149">
        <v>1</v>
      </c>
      <c r="H213" s="149">
        <f t="shared" si="6"/>
        <v>0</v>
      </c>
      <c r="I213" s="143" t="str">
        <f t="shared" si="7"/>
        <v/>
      </c>
    </row>
    <row r="214" spans="1:9" x14ac:dyDescent="0.35">
      <c r="A214" s="148">
        <v>210</v>
      </c>
      <c r="B214" s="322"/>
      <c r="C214" s="322"/>
      <c r="D214" s="322"/>
      <c r="E214" s="323"/>
      <c r="F214" s="322"/>
      <c r="G214" s="149">
        <v>1</v>
      </c>
      <c r="H214" s="149">
        <f t="shared" si="6"/>
        <v>0</v>
      </c>
      <c r="I214" s="143" t="str">
        <f t="shared" si="7"/>
        <v/>
      </c>
    </row>
    <row r="215" spans="1:9" x14ac:dyDescent="0.35">
      <c r="A215" s="148">
        <v>211</v>
      </c>
      <c r="B215" s="322"/>
      <c r="C215" s="322"/>
      <c r="D215" s="322"/>
      <c r="E215" s="323"/>
      <c r="F215" s="322"/>
      <c r="G215" s="149">
        <v>1</v>
      </c>
      <c r="H215" s="149">
        <f t="shared" si="6"/>
        <v>0</v>
      </c>
      <c r="I215" s="143" t="str">
        <f t="shared" si="7"/>
        <v/>
      </c>
    </row>
    <row r="216" spans="1:9" x14ac:dyDescent="0.35">
      <c r="A216" s="148">
        <v>212</v>
      </c>
      <c r="B216" s="322"/>
      <c r="C216" s="322"/>
      <c r="D216" s="322"/>
      <c r="E216" s="323"/>
      <c r="F216" s="322"/>
      <c r="G216" s="149">
        <v>1</v>
      </c>
      <c r="H216" s="149">
        <f t="shared" si="6"/>
        <v>0</v>
      </c>
      <c r="I216" s="143" t="str">
        <f t="shared" si="7"/>
        <v/>
      </c>
    </row>
    <row r="217" spans="1:9" x14ac:dyDescent="0.35">
      <c r="A217" s="148">
        <v>213</v>
      </c>
      <c r="B217" s="322"/>
      <c r="C217" s="322"/>
      <c r="D217" s="322"/>
      <c r="E217" s="323"/>
      <c r="F217" s="322"/>
      <c r="G217" s="149">
        <v>1</v>
      </c>
      <c r="H217" s="149">
        <f t="shared" si="6"/>
        <v>0</v>
      </c>
      <c r="I217" s="143" t="str">
        <f t="shared" si="7"/>
        <v/>
      </c>
    </row>
    <row r="218" spans="1:9" x14ac:dyDescent="0.35">
      <c r="A218" s="148">
        <v>214</v>
      </c>
      <c r="B218" s="322"/>
      <c r="C218" s="322"/>
      <c r="D218" s="322"/>
      <c r="E218" s="323"/>
      <c r="F218" s="322"/>
      <c r="G218" s="149">
        <v>1</v>
      </c>
      <c r="H218" s="149">
        <f t="shared" si="6"/>
        <v>0</v>
      </c>
      <c r="I218" s="143" t="str">
        <f t="shared" si="7"/>
        <v/>
      </c>
    </row>
    <row r="219" spans="1:9" x14ac:dyDescent="0.35">
      <c r="A219" s="148">
        <v>215</v>
      </c>
      <c r="B219" s="322"/>
      <c r="C219" s="322"/>
      <c r="D219" s="322"/>
      <c r="E219" s="323"/>
      <c r="F219" s="322"/>
      <c r="G219" s="149">
        <v>1</v>
      </c>
      <c r="H219" s="149">
        <f t="shared" si="6"/>
        <v>0</v>
      </c>
      <c r="I219" s="143" t="str">
        <f t="shared" si="7"/>
        <v/>
      </c>
    </row>
    <row r="220" spans="1:9" x14ac:dyDescent="0.35">
      <c r="A220" s="148">
        <v>216</v>
      </c>
      <c r="B220" s="322"/>
      <c r="C220" s="322"/>
      <c r="D220" s="322"/>
      <c r="E220" s="323"/>
      <c r="F220" s="322"/>
      <c r="G220" s="149">
        <v>1</v>
      </c>
      <c r="H220" s="149">
        <f t="shared" si="6"/>
        <v>0</v>
      </c>
      <c r="I220" s="143" t="str">
        <f t="shared" si="7"/>
        <v/>
      </c>
    </row>
    <row r="221" spans="1:9" x14ac:dyDescent="0.35">
      <c r="A221" s="148">
        <v>217</v>
      </c>
      <c r="B221" s="322"/>
      <c r="C221" s="322"/>
      <c r="D221" s="322"/>
      <c r="E221" s="323"/>
      <c r="F221" s="322"/>
      <c r="G221" s="149">
        <v>1</v>
      </c>
      <c r="H221" s="149">
        <f t="shared" si="6"/>
        <v>0</v>
      </c>
      <c r="I221" s="143" t="str">
        <f t="shared" si="7"/>
        <v/>
      </c>
    </row>
    <row r="222" spans="1:9" x14ac:dyDescent="0.35">
      <c r="A222" s="148">
        <v>218</v>
      </c>
      <c r="B222" s="322"/>
      <c r="C222" s="322"/>
      <c r="D222" s="322"/>
      <c r="E222" s="323"/>
      <c r="F222" s="322"/>
      <c r="G222" s="149">
        <v>1</v>
      </c>
      <c r="H222" s="149">
        <f t="shared" si="6"/>
        <v>0</v>
      </c>
      <c r="I222" s="143" t="str">
        <f t="shared" si="7"/>
        <v/>
      </c>
    </row>
    <row r="223" spans="1:9" x14ac:dyDescent="0.35">
      <c r="A223" s="148">
        <v>219</v>
      </c>
      <c r="B223" s="322"/>
      <c r="C223" s="322"/>
      <c r="D223" s="322"/>
      <c r="E223" s="323"/>
      <c r="F223" s="322"/>
      <c r="G223" s="149">
        <v>1</v>
      </c>
      <c r="H223" s="149">
        <f t="shared" si="6"/>
        <v>0</v>
      </c>
      <c r="I223" s="143" t="str">
        <f t="shared" si="7"/>
        <v/>
      </c>
    </row>
    <row r="224" spans="1:9" x14ac:dyDescent="0.35">
      <c r="A224" s="148">
        <v>220</v>
      </c>
      <c r="B224" s="322"/>
      <c r="C224" s="322"/>
      <c r="D224" s="322"/>
      <c r="E224" s="323"/>
      <c r="F224" s="322"/>
      <c r="G224" s="149">
        <v>1</v>
      </c>
      <c r="H224" s="149">
        <f t="shared" si="6"/>
        <v>0</v>
      </c>
      <c r="I224" s="143" t="str">
        <f t="shared" si="7"/>
        <v/>
      </c>
    </row>
    <row r="225" spans="1:9" x14ac:dyDescent="0.35">
      <c r="A225" s="148">
        <v>221</v>
      </c>
      <c r="B225" s="322"/>
      <c r="C225" s="322"/>
      <c r="D225" s="322"/>
      <c r="E225" s="323"/>
      <c r="F225" s="322"/>
      <c r="G225" s="149">
        <v>1</v>
      </c>
      <c r="H225" s="149">
        <f t="shared" si="6"/>
        <v>0</v>
      </c>
      <c r="I225" s="143" t="str">
        <f t="shared" si="7"/>
        <v/>
      </c>
    </row>
    <row r="226" spans="1:9" x14ac:dyDescent="0.35">
      <c r="A226" s="148">
        <v>222</v>
      </c>
      <c r="B226" s="322"/>
      <c r="C226" s="322"/>
      <c r="D226" s="322"/>
      <c r="E226" s="323"/>
      <c r="F226" s="322"/>
      <c r="G226" s="149">
        <v>1</v>
      </c>
      <c r="H226" s="149">
        <f t="shared" si="6"/>
        <v>0</v>
      </c>
      <c r="I226" s="143" t="str">
        <f t="shared" si="7"/>
        <v/>
      </c>
    </row>
    <row r="227" spans="1:9" x14ac:dyDescent="0.35">
      <c r="A227" s="148">
        <v>223</v>
      </c>
      <c r="B227" s="322"/>
      <c r="C227" s="322"/>
      <c r="D227" s="322"/>
      <c r="E227" s="323"/>
      <c r="F227" s="322"/>
      <c r="G227" s="149">
        <v>1</v>
      </c>
      <c r="H227" s="149">
        <f t="shared" si="6"/>
        <v>0</v>
      </c>
      <c r="I227" s="143" t="str">
        <f t="shared" si="7"/>
        <v/>
      </c>
    </row>
    <row r="228" spans="1:9" x14ac:dyDescent="0.35">
      <c r="A228" s="148">
        <v>224</v>
      </c>
      <c r="B228" s="322"/>
      <c r="C228" s="322"/>
      <c r="D228" s="322"/>
      <c r="E228" s="323"/>
      <c r="F228" s="322"/>
      <c r="G228" s="149">
        <v>1</v>
      </c>
      <c r="H228" s="149">
        <f t="shared" si="6"/>
        <v>0</v>
      </c>
      <c r="I228" s="143" t="str">
        <f t="shared" si="7"/>
        <v/>
      </c>
    </row>
    <row r="229" spans="1:9" x14ac:dyDescent="0.35">
      <c r="A229" s="148">
        <v>225</v>
      </c>
      <c r="B229" s="322"/>
      <c r="C229" s="322"/>
      <c r="D229" s="322"/>
      <c r="E229" s="323"/>
      <c r="F229" s="322"/>
      <c r="G229" s="149">
        <v>1</v>
      </c>
      <c r="H229" s="149">
        <f t="shared" si="6"/>
        <v>0</v>
      </c>
      <c r="I229" s="143" t="str">
        <f t="shared" si="7"/>
        <v/>
      </c>
    </row>
    <row r="230" spans="1:9" x14ac:dyDescent="0.35">
      <c r="A230" s="148">
        <v>226</v>
      </c>
      <c r="B230" s="322"/>
      <c r="C230" s="322"/>
      <c r="D230" s="322"/>
      <c r="E230" s="323"/>
      <c r="F230" s="322"/>
      <c r="G230" s="149">
        <v>1</v>
      </c>
      <c r="H230" s="149">
        <f t="shared" si="6"/>
        <v>0</v>
      </c>
      <c r="I230" s="143" t="str">
        <f t="shared" si="7"/>
        <v/>
      </c>
    </row>
    <row r="231" spans="1:9" x14ac:dyDescent="0.35">
      <c r="A231" s="148">
        <v>227</v>
      </c>
      <c r="B231" s="322"/>
      <c r="C231" s="322"/>
      <c r="D231" s="322"/>
      <c r="E231" s="323"/>
      <c r="F231" s="322"/>
      <c r="G231" s="149">
        <v>1</v>
      </c>
      <c r="H231" s="149">
        <f t="shared" si="6"/>
        <v>0</v>
      </c>
      <c r="I231" s="143" t="str">
        <f t="shared" si="7"/>
        <v/>
      </c>
    </row>
    <row r="232" spans="1:9" x14ac:dyDescent="0.35">
      <c r="A232" s="148">
        <v>228</v>
      </c>
      <c r="B232" s="322"/>
      <c r="C232" s="322"/>
      <c r="D232" s="322"/>
      <c r="E232" s="323"/>
      <c r="F232" s="322"/>
      <c r="G232" s="149">
        <v>1</v>
      </c>
      <c r="H232" s="149">
        <f t="shared" si="6"/>
        <v>0</v>
      </c>
      <c r="I232" s="143" t="str">
        <f t="shared" si="7"/>
        <v/>
      </c>
    </row>
    <row r="233" spans="1:9" x14ac:dyDescent="0.35">
      <c r="A233" s="148">
        <v>229</v>
      </c>
      <c r="B233" s="322"/>
      <c r="C233" s="322"/>
      <c r="D233" s="322"/>
      <c r="E233" s="323"/>
      <c r="F233" s="322"/>
      <c r="G233" s="149">
        <v>1</v>
      </c>
      <c r="H233" s="149">
        <f t="shared" si="6"/>
        <v>0</v>
      </c>
      <c r="I233" s="143" t="str">
        <f t="shared" si="7"/>
        <v/>
      </c>
    </row>
    <row r="234" spans="1:9" x14ac:dyDescent="0.35">
      <c r="A234" s="148">
        <v>230</v>
      </c>
      <c r="B234" s="322"/>
      <c r="C234" s="322"/>
      <c r="D234" s="322"/>
      <c r="E234" s="323"/>
      <c r="F234" s="322"/>
      <c r="G234" s="149">
        <v>1</v>
      </c>
      <c r="H234" s="149">
        <f t="shared" si="6"/>
        <v>0</v>
      </c>
      <c r="I234" s="143" t="str">
        <f t="shared" si="7"/>
        <v/>
      </c>
    </row>
    <row r="235" spans="1:9" x14ac:dyDescent="0.35">
      <c r="A235" s="148">
        <v>231</v>
      </c>
      <c r="B235" s="322"/>
      <c r="C235" s="322"/>
      <c r="D235" s="322"/>
      <c r="E235" s="323"/>
      <c r="F235" s="322"/>
      <c r="G235" s="149">
        <v>1</v>
      </c>
      <c r="H235" s="149">
        <f t="shared" si="6"/>
        <v>0</v>
      </c>
      <c r="I235" s="143" t="str">
        <f t="shared" si="7"/>
        <v/>
      </c>
    </row>
    <row r="236" spans="1:9" x14ac:dyDescent="0.35">
      <c r="A236" s="148">
        <v>232</v>
      </c>
      <c r="B236" s="322"/>
      <c r="C236" s="322"/>
      <c r="D236" s="322"/>
      <c r="E236" s="323"/>
      <c r="F236" s="322"/>
      <c r="G236" s="149">
        <v>1</v>
      </c>
      <c r="H236" s="149">
        <f t="shared" si="6"/>
        <v>0</v>
      </c>
      <c r="I236" s="143" t="str">
        <f t="shared" si="7"/>
        <v/>
      </c>
    </row>
    <row r="237" spans="1:9" x14ac:dyDescent="0.35">
      <c r="A237" s="148">
        <v>233</v>
      </c>
      <c r="B237" s="322"/>
      <c r="C237" s="322"/>
      <c r="D237" s="322"/>
      <c r="E237" s="323"/>
      <c r="F237" s="322"/>
      <c r="G237" s="149">
        <v>1</v>
      </c>
      <c r="H237" s="149">
        <f t="shared" si="6"/>
        <v>0</v>
      </c>
      <c r="I237" s="143" t="str">
        <f t="shared" si="7"/>
        <v/>
      </c>
    </row>
    <row r="238" spans="1:9" x14ac:dyDescent="0.35">
      <c r="A238" s="148">
        <v>234</v>
      </c>
      <c r="B238" s="322"/>
      <c r="C238" s="322"/>
      <c r="D238" s="322"/>
      <c r="E238" s="323"/>
      <c r="F238" s="322"/>
      <c r="G238" s="149">
        <v>1</v>
      </c>
      <c r="H238" s="149">
        <f t="shared" si="6"/>
        <v>0</v>
      </c>
      <c r="I238" s="143" t="str">
        <f t="shared" si="7"/>
        <v/>
      </c>
    </row>
    <row r="239" spans="1:9" x14ac:dyDescent="0.35">
      <c r="A239" s="148">
        <v>235</v>
      </c>
      <c r="B239" s="322"/>
      <c r="C239" s="322"/>
      <c r="D239" s="322"/>
      <c r="E239" s="323"/>
      <c r="F239" s="322"/>
      <c r="G239" s="149">
        <v>1</v>
      </c>
      <c r="H239" s="149">
        <f t="shared" si="6"/>
        <v>0</v>
      </c>
      <c r="I239" s="143" t="str">
        <f t="shared" si="7"/>
        <v/>
      </c>
    </row>
    <row r="240" spans="1:9" x14ac:dyDescent="0.35">
      <c r="A240" s="148">
        <v>236</v>
      </c>
      <c r="B240" s="322"/>
      <c r="C240" s="322"/>
      <c r="D240" s="322"/>
      <c r="E240" s="323"/>
      <c r="F240" s="322"/>
      <c r="G240" s="149">
        <v>1</v>
      </c>
      <c r="H240" s="149">
        <f t="shared" si="6"/>
        <v>0</v>
      </c>
      <c r="I240" s="143" t="str">
        <f t="shared" si="7"/>
        <v/>
      </c>
    </row>
    <row r="241" spans="1:9" x14ac:dyDescent="0.35">
      <c r="A241" s="148">
        <v>237</v>
      </c>
      <c r="B241" s="322"/>
      <c r="C241" s="322"/>
      <c r="D241" s="322"/>
      <c r="E241" s="323"/>
      <c r="F241" s="322"/>
      <c r="G241" s="149">
        <v>1</v>
      </c>
      <c r="H241" s="149">
        <f t="shared" si="6"/>
        <v>0</v>
      </c>
      <c r="I241" s="143" t="str">
        <f t="shared" si="7"/>
        <v/>
      </c>
    </row>
    <row r="242" spans="1:9" x14ac:dyDescent="0.35">
      <c r="A242" s="148">
        <v>238</v>
      </c>
      <c r="B242" s="322"/>
      <c r="C242" s="322"/>
      <c r="D242" s="322"/>
      <c r="E242" s="323"/>
      <c r="F242" s="322"/>
      <c r="G242" s="149">
        <v>1</v>
      </c>
      <c r="H242" s="149">
        <f t="shared" si="6"/>
        <v>0</v>
      </c>
      <c r="I242" s="143" t="str">
        <f t="shared" si="7"/>
        <v/>
      </c>
    </row>
    <row r="243" spans="1:9" x14ac:dyDescent="0.35">
      <c r="A243" s="148">
        <v>239</v>
      </c>
      <c r="B243" s="322"/>
      <c r="C243" s="322"/>
      <c r="D243" s="322"/>
      <c r="E243" s="323"/>
      <c r="F243" s="322"/>
      <c r="G243" s="149">
        <v>1</v>
      </c>
      <c r="H243" s="149">
        <f t="shared" si="6"/>
        <v>0</v>
      </c>
      <c r="I243" s="143" t="str">
        <f t="shared" si="7"/>
        <v/>
      </c>
    </row>
    <row r="244" spans="1:9" x14ac:dyDescent="0.35">
      <c r="A244" s="148">
        <v>240</v>
      </c>
      <c r="B244" s="322"/>
      <c r="C244" s="322"/>
      <c r="D244" s="322"/>
      <c r="E244" s="323"/>
      <c r="F244" s="322"/>
      <c r="G244" s="149">
        <v>1</v>
      </c>
      <c r="H244" s="149">
        <f t="shared" si="6"/>
        <v>0</v>
      </c>
      <c r="I244" s="143" t="str">
        <f t="shared" si="7"/>
        <v/>
      </c>
    </row>
    <row r="245" spans="1:9" x14ac:dyDescent="0.35">
      <c r="A245" s="148">
        <v>241</v>
      </c>
      <c r="B245" s="322"/>
      <c r="C245" s="322"/>
      <c r="D245" s="322"/>
      <c r="E245" s="323"/>
      <c r="F245" s="322"/>
      <c r="G245" s="149">
        <v>1</v>
      </c>
      <c r="H245" s="149">
        <f t="shared" si="6"/>
        <v>0</v>
      </c>
      <c r="I245" s="143" t="str">
        <f t="shared" si="7"/>
        <v/>
      </c>
    </row>
    <row r="246" spans="1:9" x14ac:dyDescent="0.35">
      <c r="A246" s="148">
        <v>242</v>
      </c>
      <c r="B246" s="322"/>
      <c r="C246" s="322"/>
      <c r="D246" s="322"/>
      <c r="E246" s="323"/>
      <c r="F246" s="322"/>
      <c r="G246" s="149">
        <v>1</v>
      </c>
      <c r="H246" s="149">
        <f t="shared" si="6"/>
        <v>0</v>
      </c>
      <c r="I246" s="143" t="str">
        <f t="shared" si="7"/>
        <v/>
      </c>
    </row>
    <row r="247" spans="1:9" x14ac:dyDescent="0.35">
      <c r="A247" s="148">
        <v>243</v>
      </c>
      <c r="B247" s="322"/>
      <c r="C247" s="322"/>
      <c r="D247" s="322"/>
      <c r="E247" s="323"/>
      <c r="F247" s="322"/>
      <c r="G247" s="149">
        <v>1</v>
      </c>
      <c r="H247" s="149">
        <f t="shared" si="6"/>
        <v>0</v>
      </c>
      <c r="I247" s="143" t="str">
        <f t="shared" si="7"/>
        <v/>
      </c>
    </row>
    <row r="248" spans="1:9" x14ac:dyDescent="0.35">
      <c r="A248" s="148">
        <v>244</v>
      </c>
      <c r="B248" s="322"/>
      <c r="C248" s="322"/>
      <c r="D248" s="322"/>
      <c r="E248" s="323"/>
      <c r="F248" s="322"/>
      <c r="G248" s="149">
        <v>1</v>
      </c>
      <c r="H248" s="149">
        <f t="shared" si="6"/>
        <v>0</v>
      </c>
      <c r="I248" s="143" t="str">
        <f t="shared" si="7"/>
        <v/>
      </c>
    </row>
    <row r="249" spans="1:9" x14ac:dyDescent="0.35">
      <c r="A249" s="148">
        <v>245</v>
      </c>
      <c r="B249" s="322"/>
      <c r="C249" s="322"/>
      <c r="D249" s="322"/>
      <c r="E249" s="323"/>
      <c r="F249" s="322"/>
      <c r="G249" s="149">
        <v>1</v>
      </c>
      <c r="H249" s="149">
        <f t="shared" si="6"/>
        <v>0</v>
      </c>
      <c r="I249" s="143" t="str">
        <f t="shared" si="7"/>
        <v/>
      </c>
    </row>
    <row r="250" spans="1:9" x14ac:dyDescent="0.35">
      <c r="A250" s="148">
        <v>246</v>
      </c>
      <c r="B250" s="322"/>
      <c r="C250" s="322"/>
      <c r="D250" s="322"/>
      <c r="E250" s="323"/>
      <c r="F250" s="322"/>
      <c r="G250" s="149">
        <v>1</v>
      </c>
      <c r="H250" s="149">
        <f t="shared" si="6"/>
        <v>0</v>
      </c>
      <c r="I250" s="143" t="str">
        <f t="shared" si="7"/>
        <v/>
      </c>
    </row>
    <row r="251" spans="1:9" x14ac:dyDescent="0.35">
      <c r="A251" s="148">
        <v>247</v>
      </c>
      <c r="B251" s="322"/>
      <c r="C251" s="322"/>
      <c r="D251" s="322"/>
      <c r="E251" s="323"/>
      <c r="F251" s="322"/>
      <c r="G251" s="149">
        <v>1</v>
      </c>
      <c r="H251" s="149">
        <f t="shared" si="6"/>
        <v>0</v>
      </c>
      <c r="I251" s="143" t="str">
        <f t="shared" si="7"/>
        <v/>
      </c>
    </row>
    <row r="252" spans="1:9" x14ac:dyDescent="0.35">
      <c r="A252" s="148">
        <v>248</v>
      </c>
      <c r="B252" s="322"/>
      <c r="C252" s="322"/>
      <c r="D252" s="322"/>
      <c r="E252" s="323"/>
      <c r="F252" s="322"/>
      <c r="G252" s="149">
        <v>1</v>
      </c>
      <c r="H252" s="149">
        <f t="shared" si="6"/>
        <v>0</v>
      </c>
      <c r="I252" s="143" t="str">
        <f t="shared" si="7"/>
        <v/>
      </c>
    </row>
    <row r="253" spans="1:9" x14ac:dyDescent="0.35">
      <c r="A253" s="148">
        <v>249</v>
      </c>
      <c r="B253" s="322"/>
      <c r="C253" s="322"/>
      <c r="D253" s="322"/>
      <c r="E253" s="323"/>
      <c r="F253" s="322"/>
      <c r="G253" s="149">
        <v>1</v>
      </c>
      <c r="H253" s="149">
        <f t="shared" si="6"/>
        <v>0</v>
      </c>
      <c r="I253" s="143" t="str">
        <f t="shared" si="7"/>
        <v/>
      </c>
    </row>
    <row r="254" spans="1:9" x14ac:dyDescent="0.35">
      <c r="A254" s="148">
        <v>250</v>
      </c>
      <c r="B254" s="322"/>
      <c r="C254" s="322"/>
      <c r="D254" s="322"/>
      <c r="E254" s="323"/>
      <c r="F254" s="322"/>
      <c r="G254" s="149">
        <v>1</v>
      </c>
      <c r="H254" s="149">
        <f t="shared" si="6"/>
        <v>0</v>
      </c>
      <c r="I254" s="143" t="str">
        <f t="shared" si="7"/>
        <v/>
      </c>
    </row>
    <row r="255" spans="1:9" x14ac:dyDescent="0.35">
      <c r="A255" s="148">
        <v>251</v>
      </c>
      <c r="B255" s="322"/>
      <c r="C255" s="322"/>
      <c r="D255" s="322"/>
      <c r="E255" s="323"/>
      <c r="F255" s="322"/>
      <c r="G255" s="149">
        <v>1</v>
      </c>
      <c r="H255" s="149">
        <f t="shared" si="6"/>
        <v>0</v>
      </c>
      <c r="I255" s="143" t="str">
        <f t="shared" si="7"/>
        <v/>
      </c>
    </row>
    <row r="256" spans="1:9" x14ac:dyDescent="0.35">
      <c r="A256" s="148">
        <v>252</v>
      </c>
      <c r="B256" s="322"/>
      <c r="C256" s="322"/>
      <c r="D256" s="322"/>
      <c r="E256" s="323"/>
      <c r="F256" s="322"/>
      <c r="G256" s="149">
        <v>1</v>
      </c>
      <c r="H256" s="149">
        <f t="shared" si="6"/>
        <v>0</v>
      </c>
      <c r="I256" s="143" t="str">
        <f t="shared" si="7"/>
        <v/>
      </c>
    </row>
    <row r="257" spans="1:9" x14ac:dyDescent="0.35">
      <c r="A257" s="148">
        <v>253</v>
      </c>
      <c r="B257" s="322"/>
      <c r="C257" s="322"/>
      <c r="D257" s="322"/>
      <c r="E257" s="323"/>
      <c r="F257" s="322"/>
      <c r="G257" s="149">
        <v>1</v>
      </c>
      <c r="H257" s="149">
        <f t="shared" si="6"/>
        <v>0</v>
      </c>
      <c r="I257" s="143" t="str">
        <f t="shared" si="7"/>
        <v/>
      </c>
    </row>
    <row r="258" spans="1:9" x14ac:dyDescent="0.35">
      <c r="A258" s="148">
        <v>254</v>
      </c>
      <c r="B258" s="322"/>
      <c r="C258" s="322"/>
      <c r="D258" s="322"/>
      <c r="E258" s="323"/>
      <c r="F258" s="322"/>
      <c r="G258" s="149">
        <v>1</v>
      </c>
      <c r="H258" s="149">
        <f t="shared" si="6"/>
        <v>0</v>
      </c>
      <c r="I258" s="143" t="str">
        <f t="shared" si="7"/>
        <v/>
      </c>
    </row>
    <row r="259" spans="1:9" x14ac:dyDescent="0.35">
      <c r="A259" s="148">
        <v>255</v>
      </c>
      <c r="B259" s="322"/>
      <c r="C259" s="322"/>
      <c r="D259" s="322"/>
      <c r="E259" s="323"/>
      <c r="F259" s="322"/>
      <c r="G259" s="149">
        <v>1</v>
      </c>
      <c r="H259" s="149">
        <f t="shared" si="6"/>
        <v>0</v>
      </c>
      <c r="I259" s="143" t="str">
        <f t="shared" si="7"/>
        <v/>
      </c>
    </row>
    <row r="260" spans="1:9" x14ac:dyDescent="0.35">
      <c r="A260" s="148">
        <v>256</v>
      </c>
      <c r="B260" s="322"/>
      <c r="C260" s="322"/>
      <c r="D260" s="322"/>
      <c r="E260" s="323"/>
      <c r="F260" s="322"/>
      <c r="G260" s="149">
        <v>1</v>
      </c>
      <c r="H260" s="149">
        <f t="shared" si="6"/>
        <v>0</v>
      </c>
      <c r="I260" s="143" t="str">
        <f t="shared" si="7"/>
        <v/>
      </c>
    </row>
    <row r="261" spans="1:9" x14ac:dyDescent="0.35">
      <c r="A261" s="148">
        <v>257</v>
      </c>
      <c r="B261" s="322"/>
      <c r="C261" s="322"/>
      <c r="D261" s="322"/>
      <c r="E261" s="323"/>
      <c r="F261" s="322"/>
      <c r="G261" s="149">
        <v>1</v>
      </c>
      <c r="H261" s="149">
        <f t="shared" si="6"/>
        <v>0</v>
      </c>
      <c r="I261" s="143" t="str">
        <f t="shared" si="7"/>
        <v/>
      </c>
    </row>
    <row r="262" spans="1:9" x14ac:dyDescent="0.35">
      <c r="A262" s="148">
        <v>258</v>
      </c>
      <c r="B262" s="322"/>
      <c r="C262" s="322"/>
      <c r="D262" s="322"/>
      <c r="E262" s="323"/>
      <c r="F262" s="322"/>
      <c r="G262" s="149">
        <v>1</v>
      </c>
      <c r="H262" s="149">
        <f t="shared" ref="H262:H304" si="8">SUMIFS(G$5:G$304,C$5:C$304,C$5:C$304,D$5:D$304,D$5:D$304)</f>
        <v>0</v>
      </c>
      <c r="I262" s="143" t="str">
        <f t="shared" ref="I262:I304" si="9">IF((COUNTBLANK(B262:E262))=0,IF(H262&gt;1,"Jméno se opakuje"," "),IF((COUNTBLANK(B262:E262))&gt;0,IF((COUNTBLANK(B262:E262))&lt;4,"nejsou vyplněna všechna pole",""),""))</f>
        <v/>
      </c>
    </row>
    <row r="263" spans="1:9" x14ac:dyDescent="0.35">
      <c r="A263" s="148">
        <v>259</v>
      </c>
      <c r="B263" s="322"/>
      <c r="C263" s="322"/>
      <c r="D263" s="322"/>
      <c r="E263" s="323"/>
      <c r="F263" s="322"/>
      <c r="G263" s="149">
        <v>1</v>
      </c>
      <c r="H263" s="149">
        <f t="shared" si="8"/>
        <v>0</v>
      </c>
      <c r="I263" s="143" t="str">
        <f t="shared" si="9"/>
        <v/>
      </c>
    </row>
    <row r="264" spans="1:9" x14ac:dyDescent="0.35">
      <c r="A264" s="148">
        <v>260</v>
      </c>
      <c r="B264" s="322"/>
      <c r="C264" s="322"/>
      <c r="D264" s="322"/>
      <c r="E264" s="323"/>
      <c r="F264" s="322"/>
      <c r="G264" s="149">
        <v>1</v>
      </c>
      <c r="H264" s="149">
        <f t="shared" si="8"/>
        <v>0</v>
      </c>
      <c r="I264" s="143" t="str">
        <f t="shared" si="9"/>
        <v/>
      </c>
    </row>
    <row r="265" spans="1:9" x14ac:dyDescent="0.35">
      <c r="A265" s="148">
        <v>261</v>
      </c>
      <c r="B265" s="322"/>
      <c r="C265" s="322"/>
      <c r="D265" s="322"/>
      <c r="E265" s="323"/>
      <c r="F265" s="322"/>
      <c r="G265" s="149">
        <v>1</v>
      </c>
      <c r="H265" s="149">
        <f t="shared" si="8"/>
        <v>0</v>
      </c>
      <c r="I265" s="143" t="str">
        <f t="shared" si="9"/>
        <v/>
      </c>
    </row>
    <row r="266" spans="1:9" x14ac:dyDescent="0.35">
      <c r="A266" s="148">
        <v>262</v>
      </c>
      <c r="B266" s="322"/>
      <c r="C266" s="322"/>
      <c r="D266" s="322"/>
      <c r="E266" s="323"/>
      <c r="F266" s="322"/>
      <c r="G266" s="149">
        <v>1</v>
      </c>
      <c r="H266" s="149">
        <f t="shared" si="8"/>
        <v>0</v>
      </c>
      <c r="I266" s="143" t="str">
        <f t="shared" si="9"/>
        <v/>
      </c>
    </row>
    <row r="267" spans="1:9" x14ac:dyDescent="0.35">
      <c r="A267" s="148">
        <v>263</v>
      </c>
      <c r="B267" s="322"/>
      <c r="C267" s="322"/>
      <c r="D267" s="322"/>
      <c r="E267" s="323"/>
      <c r="F267" s="322"/>
      <c r="G267" s="149">
        <v>1</v>
      </c>
      <c r="H267" s="149">
        <f t="shared" si="8"/>
        <v>0</v>
      </c>
      <c r="I267" s="143" t="str">
        <f t="shared" si="9"/>
        <v/>
      </c>
    </row>
    <row r="268" spans="1:9" x14ac:dyDescent="0.35">
      <c r="A268" s="148">
        <v>264</v>
      </c>
      <c r="B268" s="322"/>
      <c r="C268" s="322"/>
      <c r="D268" s="322"/>
      <c r="E268" s="323"/>
      <c r="F268" s="322"/>
      <c r="G268" s="149">
        <v>1</v>
      </c>
      <c r="H268" s="149">
        <f t="shared" si="8"/>
        <v>0</v>
      </c>
      <c r="I268" s="143" t="str">
        <f t="shared" si="9"/>
        <v/>
      </c>
    </row>
    <row r="269" spans="1:9" x14ac:dyDescent="0.35">
      <c r="A269" s="148">
        <v>265</v>
      </c>
      <c r="B269" s="322"/>
      <c r="C269" s="322"/>
      <c r="D269" s="322"/>
      <c r="E269" s="323"/>
      <c r="F269" s="322"/>
      <c r="G269" s="149">
        <v>1</v>
      </c>
      <c r="H269" s="149">
        <f t="shared" si="8"/>
        <v>0</v>
      </c>
      <c r="I269" s="143" t="str">
        <f t="shared" si="9"/>
        <v/>
      </c>
    </row>
    <row r="270" spans="1:9" x14ac:dyDescent="0.35">
      <c r="A270" s="148">
        <v>266</v>
      </c>
      <c r="B270" s="322"/>
      <c r="C270" s="322"/>
      <c r="D270" s="322"/>
      <c r="E270" s="323"/>
      <c r="F270" s="322"/>
      <c r="G270" s="149">
        <v>1</v>
      </c>
      <c r="H270" s="149">
        <f t="shared" si="8"/>
        <v>0</v>
      </c>
      <c r="I270" s="143" t="str">
        <f t="shared" si="9"/>
        <v/>
      </c>
    </row>
    <row r="271" spans="1:9" x14ac:dyDescent="0.35">
      <c r="A271" s="148">
        <v>267</v>
      </c>
      <c r="B271" s="322"/>
      <c r="C271" s="322"/>
      <c r="D271" s="322"/>
      <c r="E271" s="323"/>
      <c r="F271" s="322"/>
      <c r="G271" s="149">
        <v>1</v>
      </c>
      <c r="H271" s="149">
        <f t="shared" si="8"/>
        <v>0</v>
      </c>
      <c r="I271" s="143" t="str">
        <f t="shared" si="9"/>
        <v/>
      </c>
    </row>
    <row r="272" spans="1:9" x14ac:dyDescent="0.35">
      <c r="A272" s="148">
        <v>268</v>
      </c>
      <c r="B272" s="322"/>
      <c r="C272" s="322"/>
      <c r="D272" s="322"/>
      <c r="E272" s="323"/>
      <c r="F272" s="322"/>
      <c r="G272" s="149">
        <v>1</v>
      </c>
      <c r="H272" s="149">
        <f t="shared" si="8"/>
        <v>0</v>
      </c>
      <c r="I272" s="143" t="str">
        <f t="shared" si="9"/>
        <v/>
      </c>
    </row>
    <row r="273" spans="1:9" x14ac:dyDescent="0.35">
      <c r="A273" s="148">
        <v>269</v>
      </c>
      <c r="B273" s="322"/>
      <c r="C273" s="322"/>
      <c r="D273" s="322"/>
      <c r="E273" s="323"/>
      <c r="F273" s="322"/>
      <c r="G273" s="149">
        <v>1</v>
      </c>
      <c r="H273" s="149">
        <f t="shared" si="8"/>
        <v>0</v>
      </c>
      <c r="I273" s="143" t="str">
        <f t="shared" si="9"/>
        <v/>
      </c>
    </row>
    <row r="274" spans="1:9" x14ac:dyDescent="0.35">
      <c r="A274" s="148">
        <v>270</v>
      </c>
      <c r="B274" s="322"/>
      <c r="C274" s="322"/>
      <c r="D274" s="322"/>
      <c r="E274" s="323"/>
      <c r="F274" s="322"/>
      <c r="G274" s="149">
        <v>1</v>
      </c>
      <c r="H274" s="149">
        <f t="shared" si="8"/>
        <v>0</v>
      </c>
      <c r="I274" s="143" t="str">
        <f t="shared" si="9"/>
        <v/>
      </c>
    </row>
    <row r="275" spans="1:9" x14ac:dyDescent="0.35">
      <c r="A275" s="148">
        <v>271</v>
      </c>
      <c r="B275" s="322"/>
      <c r="C275" s="322"/>
      <c r="D275" s="322"/>
      <c r="E275" s="323"/>
      <c r="F275" s="322"/>
      <c r="G275" s="149">
        <v>1</v>
      </c>
      <c r="H275" s="149">
        <f t="shared" si="8"/>
        <v>0</v>
      </c>
      <c r="I275" s="143" t="str">
        <f t="shared" si="9"/>
        <v/>
      </c>
    </row>
    <row r="276" spans="1:9" x14ac:dyDescent="0.35">
      <c r="A276" s="148">
        <v>272</v>
      </c>
      <c r="B276" s="322"/>
      <c r="C276" s="322"/>
      <c r="D276" s="322"/>
      <c r="E276" s="323"/>
      <c r="F276" s="322"/>
      <c r="G276" s="149">
        <v>1</v>
      </c>
      <c r="H276" s="149">
        <f t="shared" si="8"/>
        <v>0</v>
      </c>
      <c r="I276" s="143" t="str">
        <f t="shared" si="9"/>
        <v/>
      </c>
    </row>
    <row r="277" spans="1:9" x14ac:dyDescent="0.35">
      <c r="A277" s="148">
        <v>273</v>
      </c>
      <c r="B277" s="322"/>
      <c r="C277" s="322"/>
      <c r="D277" s="322"/>
      <c r="E277" s="323"/>
      <c r="F277" s="322"/>
      <c r="G277" s="149">
        <v>1</v>
      </c>
      <c r="H277" s="149">
        <f t="shared" si="8"/>
        <v>0</v>
      </c>
      <c r="I277" s="143" t="str">
        <f t="shared" si="9"/>
        <v/>
      </c>
    </row>
    <row r="278" spans="1:9" x14ac:dyDescent="0.35">
      <c r="A278" s="148">
        <v>274</v>
      </c>
      <c r="B278" s="322"/>
      <c r="C278" s="322"/>
      <c r="D278" s="322"/>
      <c r="E278" s="323"/>
      <c r="F278" s="322"/>
      <c r="G278" s="149">
        <v>1</v>
      </c>
      <c r="H278" s="149">
        <f t="shared" si="8"/>
        <v>0</v>
      </c>
      <c r="I278" s="143" t="str">
        <f t="shared" si="9"/>
        <v/>
      </c>
    </row>
    <row r="279" spans="1:9" x14ac:dyDescent="0.35">
      <c r="A279" s="148">
        <v>275</v>
      </c>
      <c r="B279" s="322"/>
      <c r="C279" s="322"/>
      <c r="D279" s="322"/>
      <c r="E279" s="323"/>
      <c r="F279" s="322"/>
      <c r="G279" s="149">
        <v>1</v>
      </c>
      <c r="H279" s="149">
        <f t="shared" si="8"/>
        <v>0</v>
      </c>
      <c r="I279" s="143" t="str">
        <f t="shared" si="9"/>
        <v/>
      </c>
    </row>
    <row r="280" spans="1:9" x14ac:dyDescent="0.35">
      <c r="A280" s="148">
        <v>276</v>
      </c>
      <c r="B280" s="322"/>
      <c r="C280" s="322"/>
      <c r="D280" s="322"/>
      <c r="E280" s="323"/>
      <c r="F280" s="322"/>
      <c r="G280" s="149">
        <v>1</v>
      </c>
      <c r="H280" s="149">
        <f t="shared" si="8"/>
        <v>0</v>
      </c>
      <c r="I280" s="143" t="str">
        <f t="shared" si="9"/>
        <v/>
      </c>
    </row>
    <row r="281" spans="1:9" x14ac:dyDescent="0.35">
      <c r="A281" s="148">
        <v>277</v>
      </c>
      <c r="B281" s="322"/>
      <c r="C281" s="322"/>
      <c r="D281" s="322"/>
      <c r="E281" s="323"/>
      <c r="F281" s="322"/>
      <c r="G281" s="149">
        <v>1</v>
      </c>
      <c r="H281" s="149">
        <f t="shared" si="8"/>
        <v>0</v>
      </c>
      <c r="I281" s="143" t="str">
        <f t="shared" si="9"/>
        <v/>
      </c>
    </row>
    <row r="282" spans="1:9" x14ac:dyDescent="0.35">
      <c r="A282" s="148">
        <v>278</v>
      </c>
      <c r="B282" s="322"/>
      <c r="C282" s="322"/>
      <c r="D282" s="322"/>
      <c r="E282" s="323"/>
      <c r="F282" s="322"/>
      <c r="G282" s="149">
        <v>1</v>
      </c>
      <c r="H282" s="149">
        <f t="shared" si="8"/>
        <v>0</v>
      </c>
      <c r="I282" s="143" t="str">
        <f t="shared" si="9"/>
        <v/>
      </c>
    </row>
    <row r="283" spans="1:9" x14ac:dyDescent="0.35">
      <c r="A283" s="148">
        <v>279</v>
      </c>
      <c r="B283" s="322"/>
      <c r="C283" s="322"/>
      <c r="D283" s="322"/>
      <c r="E283" s="323"/>
      <c r="F283" s="322"/>
      <c r="G283" s="149">
        <v>1</v>
      </c>
      <c r="H283" s="149">
        <f t="shared" si="8"/>
        <v>0</v>
      </c>
      <c r="I283" s="143" t="str">
        <f t="shared" si="9"/>
        <v/>
      </c>
    </row>
    <row r="284" spans="1:9" x14ac:dyDescent="0.35">
      <c r="A284" s="148">
        <v>280</v>
      </c>
      <c r="B284" s="322"/>
      <c r="C284" s="322"/>
      <c r="D284" s="322"/>
      <c r="E284" s="323"/>
      <c r="F284" s="322"/>
      <c r="G284" s="149">
        <v>1</v>
      </c>
      <c r="H284" s="149">
        <f t="shared" si="8"/>
        <v>0</v>
      </c>
      <c r="I284" s="143" t="str">
        <f t="shared" si="9"/>
        <v/>
      </c>
    </row>
    <row r="285" spans="1:9" x14ac:dyDescent="0.35">
      <c r="A285" s="148">
        <v>281</v>
      </c>
      <c r="B285" s="322"/>
      <c r="C285" s="322"/>
      <c r="D285" s="322"/>
      <c r="E285" s="323"/>
      <c r="F285" s="322"/>
      <c r="G285" s="149">
        <v>1</v>
      </c>
      <c r="H285" s="149">
        <f t="shared" si="8"/>
        <v>0</v>
      </c>
      <c r="I285" s="143" t="str">
        <f t="shared" si="9"/>
        <v/>
      </c>
    </row>
    <row r="286" spans="1:9" x14ac:dyDescent="0.35">
      <c r="A286" s="148">
        <v>282</v>
      </c>
      <c r="B286" s="322"/>
      <c r="C286" s="322"/>
      <c r="D286" s="322"/>
      <c r="E286" s="323"/>
      <c r="F286" s="322"/>
      <c r="G286" s="149">
        <v>1</v>
      </c>
      <c r="H286" s="149">
        <f t="shared" si="8"/>
        <v>0</v>
      </c>
      <c r="I286" s="143" t="str">
        <f t="shared" si="9"/>
        <v/>
      </c>
    </row>
    <row r="287" spans="1:9" x14ac:dyDescent="0.35">
      <c r="A287" s="148">
        <v>283</v>
      </c>
      <c r="B287" s="322"/>
      <c r="C287" s="322"/>
      <c r="D287" s="322"/>
      <c r="E287" s="323"/>
      <c r="F287" s="322"/>
      <c r="G287" s="149">
        <v>1</v>
      </c>
      <c r="H287" s="149">
        <f t="shared" si="8"/>
        <v>0</v>
      </c>
      <c r="I287" s="143" t="str">
        <f t="shared" si="9"/>
        <v/>
      </c>
    </row>
    <row r="288" spans="1:9" x14ac:dyDescent="0.35">
      <c r="A288" s="148">
        <v>284</v>
      </c>
      <c r="B288" s="322"/>
      <c r="C288" s="322"/>
      <c r="D288" s="322"/>
      <c r="E288" s="323"/>
      <c r="F288" s="322"/>
      <c r="G288" s="149">
        <v>1</v>
      </c>
      <c r="H288" s="149">
        <f t="shared" si="8"/>
        <v>0</v>
      </c>
      <c r="I288" s="143" t="str">
        <f t="shared" si="9"/>
        <v/>
      </c>
    </row>
    <row r="289" spans="1:9" x14ac:dyDescent="0.35">
      <c r="A289" s="148">
        <v>285</v>
      </c>
      <c r="B289" s="322"/>
      <c r="C289" s="322"/>
      <c r="D289" s="322"/>
      <c r="E289" s="323"/>
      <c r="F289" s="322"/>
      <c r="G289" s="149">
        <v>1</v>
      </c>
      <c r="H289" s="149">
        <f t="shared" si="8"/>
        <v>0</v>
      </c>
      <c r="I289" s="143" t="str">
        <f t="shared" si="9"/>
        <v/>
      </c>
    </row>
    <row r="290" spans="1:9" x14ac:dyDescent="0.35">
      <c r="A290" s="148">
        <v>286</v>
      </c>
      <c r="B290" s="322"/>
      <c r="C290" s="322"/>
      <c r="D290" s="322"/>
      <c r="E290" s="323"/>
      <c r="F290" s="322"/>
      <c r="G290" s="149">
        <v>1</v>
      </c>
      <c r="H290" s="149">
        <f t="shared" si="8"/>
        <v>0</v>
      </c>
      <c r="I290" s="143" t="str">
        <f t="shared" si="9"/>
        <v/>
      </c>
    </row>
    <row r="291" spans="1:9" x14ac:dyDescent="0.35">
      <c r="A291" s="148">
        <v>287</v>
      </c>
      <c r="B291" s="322"/>
      <c r="C291" s="322"/>
      <c r="D291" s="322"/>
      <c r="E291" s="323"/>
      <c r="F291" s="322"/>
      <c r="G291" s="149">
        <v>1</v>
      </c>
      <c r="H291" s="149">
        <f t="shared" si="8"/>
        <v>0</v>
      </c>
      <c r="I291" s="143" t="str">
        <f t="shared" si="9"/>
        <v/>
      </c>
    </row>
    <row r="292" spans="1:9" x14ac:dyDescent="0.35">
      <c r="A292" s="148">
        <v>288</v>
      </c>
      <c r="B292" s="322"/>
      <c r="C292" s="322"/>
      <c r="D292" s="322"/>
      <c r="E292" s="323"/>
      <c r="F292" s="322"/>
      <c r="G292" s="149">
        <v>1</v>
      </c>
      <c r="H292" s="149">
        <f t="shared" si="8"/>
        <v>0</v>
      </c>
      <c r="I292" s="143" t="str">
        <f t="shared" si="9"/>
        <v/>
      </c>
    </row>
    <row r="293" spans="1:9" x14ac:dyDescent="0.35">
      <c r="A293" s="148">
        <v>289</v>
      </c>
      <c r="B293" s="322"/>
      <c r="C293" s="322"/>
      <c r="D293" s="322"/>
      <c r="E293" s="323"/>
      <c r="F293" s="322"/>
      <c r="G293" s="149">
        <v>1</v>
      </c>
      <c r="H293" s="149">
        <f t="shared" si="8"/>
        <v>0</v>
      </c>
      <c r="I293" s="143" t="str">
        <f t="shared" si="9"/>
        <v/>
      </c>
    </row>
    <row r="294" spans="1:9" x14ac:dyDescent="0.35">
      <c r="A294" s="148">
        <v>290</v>
      </c>
      <c r="B294" s="322"/>
      <c r="C294" s="322"/>
      <c r="D294" s="322"/>
      <c r="E294" s="323"/>
      <c r="F294" s="322"/>
      <c r="G294" s="149">
        <v>1</v>
      </c>
      <c r="H294" s="149">
        <f t="shared" si="8"/>
        <v>0</v>
      </c>
      <c r="I294" s="143" t="str">
        <f t="shared" si="9"/>
        <v/>
      </c>
    </row>
    <row r="295" spans="1:9" x14ac:dyDescent="0.35">
      <c r="A295" s="148">
        <v>291</v>
      </c>
      <c r="B295" s="322"/>
      <c r="C295" s="322"/>
      <c r="D295" s="322"/>
      <c r="E295" s="323"/>
      <c r="F295" s="322"/>
      <c r="G295" s="149">
        <v>1</v>
      </c>
      <c r="H295" s="149">
        <f t="shared" si="8"/>
        <v>0</v>
      </c>
      <c r="I295" s="143" t="str">
        <f t="shared" si="9"/>
        <v/>
      </c>
    </row>
    <row r="296" spans="1:9" x14ac:dyDescent="0.35">
      <c r="A296" s="148">
        <v>292</v>
      </c>
      <c r="B296" s="322"/>
      <c r="C296" s="322"/>
      <c r="D296" s="322"/>
      <c r="E296" s="323"/>
      <c r="F296" s="322"/>
      <c r="G296" s="149">
        <v>1</v>
      </c>
      <c r="H296" s="149">
        <f t="shared" si="8"/>
        <v>0</v>
      </c>
      <c r="I296" s="143" t="str">
        <f t="shared" si="9"/>
        <v/>
      </c>
    </row>
    <row r="297" spans="1:9" x14ac:dyDescent="0.35">
      <c r="A297" s="148">
        <v>293</v>
      </c>
      <c r="B297" s="322"/>
      <c r="C297" s="322"/>
      <c r="D297" s="322"/>
      <c r="E297" s="323"/>
      <c r="F297" s="322"/>
      <c r="G297" s="149">
        <v>1</v>
      </c>
      <c r="H297" s="149">
        <f t="shared" si="8"/>
        <v>0</v>
      </c>
      <c r="I297" s="143" t="str">
        <f t="shared" si="9"/>
        <v/>
      </c>
    </row>
    <row r="298" spans="1:9" x14ac:dyDescent="0.35">
      <c r="A298" s="148">
        <v>294</v>
      </c>
      <c r="B298" s="322"/>
      <c r="C298" s="322"/>
      <c r="D298" s="322"/>
      <c r="E298" s="323"/>
      <c r="F298" s="322"/>
      <c r="G298" s="149">
        <v>1</v>
      </c>
      <c r="H298" s="149">
        <f t="shared" si="8"/>
        <v>0</v>
      </c>
      <c r="I298" s="143" t="str">
        <f t="shared" si="9"/>
        <v/>
      </c>
    </row>
    <row r="299" spans="1:9" x14ac:dyDescent="0.35">
      <c r="A299" s="148">
        <v>295</v>
      </c>
      <c r="B299" s="322"/>
      <c r="C299" s="322"/>
      <c r="D299" s="322"/>
      <c r="E299" s="323"/>
      <c r="F299" s="322"/>
      <c r="G299" s="149">
        <v>1</v>
      </c>
      <c r="H299" s="149">
        <f t="shared" si="8"/>
        <v>0</v>
      </c>
      <c r="I299" s="143" t="str">
        <f t="shared" si="9"/>
        <v/>
      </c>
    </row>
    <row r="300" spans="1:9" x14ac:dyDescent="0.35">
      <c r="A300" s="148">
        <v>296</v>
      </c>
      <c r="B300" s="322"/>
      <c r="C300" s="322"/>
      <c r="D300" s="322"/>
      <c r="E300" s="323"/>
      <c r="F300" s="322"/>
      <c r="G300" s="149">
        <v>1</v>
      </c>
      <c r="H300" s="149">
        <f t="shared" si="8"/>
        <v>0</v>
      </c>
      <c r="I300" s="143" t="str">
        <f t="shared" si="9"/>
        <v/>
      </c>
    </row>
    <row r="301" spans="1:9" x14ac:dyDescent="0.35">
      <c r="A301" s="148">
        <v>297</v>
      </c>
      <c r="B301" s="322"/>
      <c r="C301" s="322"/>
      <c r="D301" s="322"/>
      <c r="E301" s="323"/>
      <c r="F301" s="322"/>
      <c r="G301" s="149">
        <v>1</v>
      </c>
      <c r="H301" s="149">
        <f t="shared" si="8"/>
        <v>0</v>
      </c>
      <c r="I301" s="143" t="str">
        <f t="shared" si="9"/>
        <v/>
      </c>
    </row>
    <row r="302" spans="1:9" x14ac:dyDescent="0.35">
      <c r="A302" s="148">
        <v>298</v>
      </c>
      <c r="B302" s="322"/>
      <c r="C302" s="322"/>
      <c r="D302" s="322"/>
      <c r="E302" s="323"/>
      <c r="F302" s="322"/>
      <c r="G302" s="149">
        <v>1</v>
      </c>
      <c r="H302" s="149">
        <f t="shared" si="8"/>
        <v>0</v>
      </c>
      <c r="I302" s="143" t="str">
        <f t="shared" si="9"/>
        <v/>
      </c>
    </row>
    <row r="303" spans="1:9" x14ac:dyDescent="0.35">
      <c r="A303" s="148">
        <v>299</v>
      </c>
      <c r="B303" s="322"/>
      <c r="C303" s="322"/>
      <c r="D303" s="322"/>
      <c r="E303" s="323"/>
      <c r="F303" s="322"/>
      <c r="G303" s="149">
        <v>1</v>
      </c>
      <c r="H303" s="149">
        <f t="shared" si="8"/>
        <v>0</v>
      </c>
      <c r="I303" s="143" t="str">
        <f t="shared" si="9"/>
        <v/>
      </c>
    </row>
    <row r="304" spans="1:9" x14ac:dyDescent="0.35">
      <c r="A304" s="148">
        <v>300</v>
      </c>
      <c r="B304" s="322"/>
      <c r="C304" s="322"/>
      <c r="D304" s="322"/>
      <c r="E304" s="323"/>
      <c r="F304" s="322"/>
      <c r="G304" s="149">
        <v>1</v>
      </c>
      <c r="H304" s="149">
        <f t="shared" si="8"/>
        <v>0</v>
      </c>
      <c r="I304" s="143" t="str">
        <f t="shared" si="9"/>
        <v/>
      </c>
    </row>
  </sheetData>
  <sheetProtection algorithmName="SHA-512" hashValue="kpipEZn1vAdgsRWEh93l0fV4Hu+xNYAUHUb4zu2G6MjtrwnPuBpAxAuMZarh53oPZE8GInryuX8oZQRN0DWTwQ==" saltValue="UQobeBLC4zSLkX7ZUr6iDQ==" spinCount="100000" sheet="1" objects="1" scenarios="1"/>
  <mergeCells count="3">
    <mergeCell ref="A1:F1"/>
    <mergeCell ref="A2:C2"/>
    <mergeCell ref="D2:F2"/>
  </mergeCells>
  <conditionalFormatting sqref="I1:I3 I5:I1048576">
    <cfRule type="containsText" dxfId="1" priority="1" operator="containsText" text="nejsou">
      <formula>NOT(ISERROR(SEARCH("nejsou",I1)))</formula>
    </cfRule>
    <cfRule type="containsText" dxfId="0" priority="2" operator="containsText" text="opakuje">
      <formula>NOT(ISERROR(SEARCH("opakuje",I1)))</formula>
    </cfRule>
  </conditionalFormatting>
  <pageMargins left="0.7" right="0.7" top="0.78740157499999996" bottom="0.78740157499999996" header="0.3" footer="0.3"/>
  <ignoredErrors>
    <ignoredError sqref="I5:I30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15OPMSMT0001-28-50955</_dlc_DocId>
    <_dlc_DocIdUrl xmlns="0104a4cd-1400-468e-be1b-c7aad71d7d5a">
      <Url>https://op.msmt.cz/_layouts/15/DocIdRedir.aspx?ID=15OPMSMT0001-28-50955</Url>
      <Description>15OPMSMT0001-28-50955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6C8507-BCC9-4E6E-BD00-00A048FE828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Úvodní strana</vt:lpstr>
      <vt:lpstr>Souhrn indikátorů</vt:lpstr>
      <vt:lpstr>MŠ</vt:lpstr>
      <vt:lpstr>ZŠ</vt:lpstr>
      <vt:lpstr>ŠD</vt:lpstr>
      <vt:lpstr>ŠK</vt:lpstr>
      <vt:lpstr>SVČ</vt:lpstr>
      <vt:lpstr>ZUŠ</vt:lpstr>
      <vt:lpstr>Seznam osob pro ind. 6 00 00</vt:lpstr>
      <vt:lpstr>Informace_krácení šablon</vt:lpstr>
      <vt:lpstr>Krácení šablon</vt:lpstr>
      <vt:lpstr>SKRÝT!!  Pomocné</vt:lpstr>
      <vt:lpstr>data</vt:lpstr>
      <vt:lpstr>ICT</vt:lpstr>
      <vt:lpstr>MŠ</vt:lpstr>
      <vt:lpstr>'Úvodní strana'!Oblast_tisku</vt:lpstr>
      <vt:lpstr>SVČ</vt:lpstr>
      <vt:lpstr>ŠD</vt:lpstr>
      <vt:lpstr>ŠK</vt:lpstr>
      <vt:lpstr>TypSubjektu</vt:lpstr>
      <vt:lpstr>ZŠ</vt:lpstr>
      <vt:lpstr>ZUŠ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dc:description/>
  <cp:lastModifiedBy>Baťková Jitka</cp:lastModifiedBy>
  <cp:lastPrinted>2018-10-15T15:30:51Z</cp:lastPrinted>
  <dcterms:created xsi:type="dcterms:W3CDTF">2016-02-29T09:42:03Z</dcterms:created>
  <dcterms:modified xsi:type="dcterms:W3CDTF">2019-01-23T21:08:02Z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708a0b3b-d6ad-42dc-a687-5b4928c7032a</vt:lpwstr>
  </property>
</Properties>
</file>